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s.bris.ac.uk\filestore\MyFiles\Staff8\jp15884\Desktop\Richard\"/>
    </mc:Choice>
  </mc:AlternateContent>
  <bookViews>
    <workbookView xWindow="0" yWindow="0" windowWidth="28800" windowHeight="13020"/>
  </bookViews>
  <sheets>
    <sheet name="ST1" sheetId="1" r:id="rId1"/>
    <sheet name="ST2" sheetId="2" r:id="rId2"/>
    <sheet name="ST3" sheetId="13" r:id="rId3"/>
    <sheet name="ST4" sheetId="14" r:id="rId4"/>
    <sheet name="ST5" sheetId="25" r:id="rId5"/>
    <sheet name="ST6" sheetId="9" r:id="rId6"/>
    <sheet name="ST7" sheetId="10" r:id="rId7"/>
    <sheet name="ST8" sheetId="15" r:id="rId8"/>
    <sheet name="ST9" sheetId="16" r:id="rId9"/>
    <sheet name="ST10" sheetId="20" r:id="rId10"/>
    <sheet name="ST11" sheetId="21" r:id="rId11"/>
    <sheet name="ST12" sheetId="6" r:id="rId12"/>
    <sheet name="ST13" sheetId="8" r:id="rId13"/>
    <sheet name="ST14" sheetId="26" r:id="rId14"/>
    <sheet name="ST15" sheetId="23" r:id="rId15"/>
    <sheet name="ST16" sheetId="12" r:id="rId16"/>
    <sheet name="ST17" sheetId="22" r:id="rId17"/>
    <sheet name="ST18" sheetId="19" r:id="rId18"/>
  </sheets>
  <calcPr calcId="152511" refMode="R1C1"/>
</workbook>
</file>

<file path=xl/calcChain.xml><?xml version="1.0" encoding="utf-8"?>
<calcChain xmlns="http://schemas.openxmlformats.org/spreadsheetml/2006/main">
  <c r="H7" i="22" l="1"/>
  <c r="I7" i="22"/>
  <c r="J7" i="22"/>
  <c r="T8" i="22" l="1"/>
  <c r="S8" i="22"/>
  <c r="R8" i="22"/>
  <c r="Q8" i="22"/>
  <c r="J8" i="22"/>
  <c r="I8" i="22"/>
  <c r="H8" i="22"/>
  <c r="G8" i="22"/>
  <c r="Z26" i="21" l="1"/>
  <c r="Z27" i="21"/>
  <c r="Z28" i="21"/>
  <c r="Z29" i="21"/>
  <c r="Z30" i="21"/>
  <c r="Z31" i="21"/>
  <c r="Z32" i="21"/>
  <c r="Z33" i="21"/>
  <c r="Z25" i="21"/>
  <c r="Z7" i="21"/>
  <c r="Z8" i="21"/>
  <c r="Z9" i="21"/>
  <c r="Z10" i="21"/>
  <c r="Z11" i="21"/>
  <c r="Z12" i="21"/>
  <c r="Z13" i="21"/>
  <c r="Z14" i="21"/>
  <c r="Z15" i="21"/>
  <c r="Z16" i="21"/>
  <c r="Z17" i="21"/>
  <c r="Z18" i="21"/>
  <c r="Z19" i="21"/>
  <c r="Z20" i="21"/>
  <c r="Z21" i="21"/>
  <c r="Z22" i="21"/>
  <c r="Z6" i="21"/>
  <c r="Z26" i="20"/>
  <c r="Z27" i="20"/>
  <c r="Z28" i="20"/>
  <c r="Z29" i="20"/>
  <c r="Z30" i="20"/>
  <c r="Z31" i="20"/>
  <c r="Z32" i="20"/>
  <c r="Z33" i="20"/>
  <c r="Z25" i="20"/>
  <c r="Z7" i="20"/>
  <c r="Z8" i="20"/>
  <c r="Z9" i="20"/>
  <c r="Z10" i="20"/>
  <c r="Z11" i="20"/>
  <c r="Z12" i="20"/>
  <c r="Z13" i="20"/>
  <c r="Z14" i="20"/>
  <c r="Z15" i="20"/>
  <c r="Z16" i="20"/>
  <c r="Z17" i="20"/>
  <c r="Z18" i="20"/>
  <c r="Z19" i="20"/>
  <c r="Z20" i="20"/>
  <c r="Z21" i="20"/>
  <c r="Z22" i="20"/>
  <c r="Z6" i="20"/>
  <c r="AC26" i="21" l="1"/>
  <c r="AD26" i="21"/>
  <c r="AE26" i="21"/>
  <c r="AC27" i="21"/>
  <c r="AD27" i="21"/>
  <c r="AE27" i="21"/>
  <c r="AC28" i="21"/>
  <c r="AD28" i="21"/>
  <c r="AE28" i="21"/>
  <c r="AC29" i="21"/>
  <c r="AD29" i="21"/>
  <c r="AE29" i="21"/>
  <c r="AC30" i="21"/>
  <c r="AD30" i="21"/>
  <c r="AE30" i="21"/>
  <c r="AC31" i="21"/>
  <c r="AD31" i="21"/>
  <c r="AE31" i="21"/>
  <c r="AC32" i="21"/>
  <c r="AD32" i="21"/>
  <c r="AE32" i="21"/>
  <c r="AC33" i="21"/>
  <c r="AD33" i="21"/>
  <c r="AE33" i="21"/>
  <c r="AE25" i="21"/>
  <c r="AD25" i="21"/>
  <c r="AC25" i="21"/>
  <c r="W26" i="21"/>
  <c r="X26" i="21"/>
  <c r="Y26" i="21"/>
  <c r="W27" i="21"/>
  <c r="X27" i="21"/>
  <c r="Y27" i="21"/>
  <c r="W28" i="21"/>
  <c r="X28" i="21"/>
  <c r="Y28" i="21"/>
  <c r="W29" i="21"/>
  <c r="X29" i="21"/>
  <c r="Y29" i="21"/>
  <c r="W30" i="21"/>
  <c r="X30" i="21"/>
  <c r="Y30" i="21"/>
  <c r="W31" i="21"/>
  <c r="X31" i="21"/>
  <c r="Y31" i="21"/>
  <c r="W32" i="21"/>
  <c r="X32" i="21"/>
  <c r="Y32" i="21"/>
  <c r="W33" i="21"/>
  <c r="X33" i="21"/>
  <c r="Y33" i="21"/>
  <c r="Y25" i="21"/>
  <c r="X25" i="21"/>
  <c r="W25" i="21"/>
  <c r="Q26" i="21"/>
  <c r="R26" i="21"/>
  <c r="S26" i="21"/>
  <c r="Q27" i="21"/>
  <c r="R27" i="21"/>
  <c r="S27" i="21"/>
  <c r="Q28" i="21"/>
  <c r="R28" i="21"/>
  <c r="S28" i="21"/>
  <c r="Q29" i="21"/>
  <c r="R29" i="21"/>
  <c r="S29" i="21"/>
  <c r="Q30" i="21"/>
  <c r="R30" i="21"/>
  <c r="S30" i="21"/>
  <c r="Q31" i="21"/>
  <c r="R31" i="21"/>
  <c r="S31" i="21"/>
  <c r="Q32" i="21"/>
  <c r="R32" i="21"/>
  <c r="S32" i="21"/>
  <c r="Q33" i="21"/>
  <c r="R33" i="21"/>
  <c r="S33" i="21"/>
  <c r="S25" i="21"/>
  <c r="R25" i="21"/>
  <c r="Q25" i="21"/>
  <c r="AC26" i="20"/>
  <c r="AD26" i="20"/>
  <c r="AE26" i="20"/>
  <c r="AC27" i="20"/>
  <c r="AD27" i="20"/>
  <c r="AE27" i="20"/>
  <c r="AC28" i="20"/>
  <c r="AD28" i="20"/>
  <c r="AE28" i="20"/>
  <c r="AC29" i="20"/>
  <c r="AD29" i="20"/>
  <c r="AE29" i="20"/>
  <c r="AC30" i="20"/>
  <c r="AD30" i="20"/>
  <c r="AE30" i="20"/>
  <c r="AC31" i="20"/>
  <c r="AD31" i="20"/>
  <c r="AE31" i="20"/>
  <c r="AC32" i="20"/>
  <c r="AD32" i="20"/>
  <c r="AE32" i="20"/>
  <c r="AC33" i="20"/>
  <c r="AD33" i="20"/>
  <c r="AE33" i="20"/>
  <c r="AE25" i="20"/>
  <c r="AD25" i="20"/>
  <c r="AC25" i="20"/>
  <c r="W26" i="20"/>
  <c r="X26" i="20"/>
  <c r="Y26" i="20"/>
  <c r="W27" i="20"/>
  <c r="X27" i="20"/>
  <c r="Y27" i="20"/>
  <c r="W28" i="20"/>
  <c r="X28" i="20"/>
  <c r="Y28" i="20"/>
  <c r="W29" i="20"/>
  <c r="X29" i="20"/>
  <c r="Y29" i="20"/>
  <c r="W30" i="20"/>
  <c r="X30" i="20"/>
  <c r="Y30" i="20"/>
  <c r="W31" i="20"/>
  <c r="X31" i="20"/>
  <c r="Y31" i="20"/>
  <c r="W32" i="20"/>
  <c r="X32" i="20"/>
  <c r="Y32" i="20"/>
  <c r="W33" i="20"/>
  <c r="X33" i="20"/>
  <c r="Y33" i="20"/>
  <c r="Y25" i="20"/>
  <c r="X25" i="20"/>
  <c r="W25" i="20"/>
  <c r="Q26" i="20"/>
  <c r="R26" i="20"/>
  <c r="S26" i="20"/>
  <c r="Q27" i="20"/>
  <c r="R27" i="20"/>
  <c r="S27" i="20"/>
  <c r="Q28" i="20"/>
  <c r="R28" i="20"/>
  <c r="S28" i="20"/>
  <c r="Q29" i="20"/>
  <c r="R29" i="20"/>
  <c r="S29" i="20"/>
  <c r="Q30" i="20"/>
  <c r="R30" i="20"/>
  <c r="S30" i="20"/>
  <c r="Q31" i="20"/>
  <c r="R31" i="20"/>
  <c r="S31" i="20"/>
  <c r="Q32" i="20"/>
  <c r="R32" i="20"/>
  <c r="S32" i="20"/>
  <c r="Q33" i="20"/>
  <c r="R33" i="20"/>
  <c r="S33" i="20"/>
  <c r="S25" i="20"/>
  <c r="R25" i="20"/>
  <c r="Q25" i="20"/>
  <c r="AC15" i="21"/>
  <c r="AD15" i="21"/>
  <c r="AE15" i="21"/>
  <c r="AC6" i="21"/>
  <c r="AD6" i="21"/>
  <c r="AE6" i="21"/>
  <c r="AC8" i="21"/>
  <c r="AD8" i="21"/>
  <c r="AE8" i="21"/>
  <c r="AC9" i="21"/>
  <c r="AD9" i="21"/>
  <c r="AE9" i="21"/>
  <c r="AC11" i="21"/>
  <c r="AD11" i="21"/>
  <c r="AE11" i="21"/>
  <c r="AC12" i="21"/>
  <c r="AD12" i="21"/>
  <c r="AE12" i="21"/>
  <c r="AC13" i="21"/>
  <c r="AD13" i="21"/>
  <c r="AE13" i="21"/>
  <c r="AC14" i="21"/>
  <c r="AD14" i="21"/>
  <c r="AE14" i="21"/>
  <c r="AC16" i="21"/>
  <c r="AD16" i="21"/>
  <c r="AE16" i="21"/>
  <c r="AC10" i="21"/>
  <c r="AD10" i="21"/>
  <c r="AE10" i="21"/>
  <c r="AC17" i="21"/>
  <c r="AD17" i="21"/>
  <c r="AE17" i="21"/>
  <c r="AC18" i="21"/>
  <c r="AD18" i="21"/>
  <c r="AE18" i="21"/>
  <c r="AC19" i="21"/>
  <c r="AD19" i="21"/>
  <c r="AE19" i="21"/>
  <c r="AC20" i="21"/>
  <c r="AD20" i="21"/>
  <c r="AE20" i="21"/>
  <c r="AC22" i="21"/>
  <c r="AD22" i="21"/>
  <c r="AE22" i="21"/>
  <c r="AC21" i="21"/>
  <c r="AD21" i="21"/>
  <c r="AE21" i="21"/>
  <c r="AE7" i="21"/>
  <c r="AD7" i="21"/>
  <c r="AC7" i="21"/>
  <c r="W15" i="21"/>
  <c r="X15" i="21"/>
  <c r="Y15" i="21"/>
  <c r="W6" i="21"/>
  <c r="X6" i="21"/>
  <c r="Y6" i="21"/>
  <c r="W8" i="21"/>
  <c r="X8" i="21"/>
  <c r="Y8" i="21"/>
  <c r="W9" i="21"/>
  <c r="X9" i="21"/>
  <c r="Y9" i="21"/>
  <c r="W11" i="21"/>
  <c r="X11" i="21"/>
  <c r="Y11" i="21"/>
  <c r="W12" i="21"/>
  <c r="X12" i="21"/>
  <c r="Y12" i="21"/>
  <c r="W13" i="21"/>
  <c r="X13" i="21"/>
  <c r="Y13" i="21"/>
  <c r="W14" i="21"/>
  <c r="X14" i="21"/>
  <c r="Y14" i="21"/>
  <c r="W16" i="21"/>
  <c r="X16" i="21"/>
  <c r="Y16" i="21"/>
  <c r="W10" i="21"/>
  <c r="X10" i="21"/>
  <c r="Y10" i="21"/>
  <c r="W17" i="21"/>
  <c r="X17" i="21"/>
  <c r="Y17" i="21"/>
  <c r="W18" i="21"/>
  <c r="X18" i="21"/>
  <c r="Y18" i="21"/>
  <c r="W19" i="21"/>
  <c r="X19" i="21"/>
  <c r="Y19" i="21"/>
  <c r="W20" i="21"/>
  <c r="X20" i="21"/>
  <c r="Y20" i="21"/>
  <c r="W22" i="21"/>
  <c r="X22" i="21"/>
  <c r="Y22" i="21"/>
  <c r="W21" i="21"/>
  <c r="X21" i="21"/>
  <c r="Y21" i="21"/>
  <c r="Y7" i="21"/>
  <c r="X7" i="21"/>
  <c r="W7" i="21"/>
  <c r="Q15" i="21"/>
  <c r="R15" i="21"/>
  <c r="S15" i="21"/>
  <c r="Q6" i="21"/>
  <c r="R6" i="21"/>
  <c r="S6" i="21"/>
  <c r="Q8" i="21"/>
  <c r="R8" i="21"/>
  <c r="S8" i="21"/>
  <c r="Q9" i="21"/>
  <c r="R9" i="21"/>
  <c r="S9" i="21"/>
  <c r="Q11" i="21"/>
  <c r="R11" i="21"/>
  <c r="S11" i="21"/>
  <c r="Q12" i="21"/>
  <c r="R12" i="21"/>
  <c r="S12" i="21"/>
  <c r="Q13" i="21"/>
  <c r="R13" i="21"/>
  <c r="S13" i="21"/>
  <c r="Q14" i="21"/>
  <c r="R14" i="21"/>
  <c r="S14" i="21"/>
  <c r="Q16" i="21"/>
  <c r="R16" i="21"/>
  <c r="S16" i="21"/>
  <c r="Q10" i="21"/>
  <c r="R10" i="21"/>
  <c r="S10" i="21"/>
  <c r="Q17" i="21"/>
  <c r="R17" i="21"/>
  <c r="S17" i="21"/>
  <c r="Q18" i="21"/>
  <c r="R18" i="21"/>
  <c r="S18" i="21"/>
  <c r="Q19" i="21"/>
  <c r="R19" i="21"/>
  <c r="S19" i="21"/>
  <c r="Q20" i="21"/>
  <c r="R20" i="21"/>
  <c r="S20" i="21"/>
  <c r="Q22" i="21"/>
  <c r="R22" i="21"/>
  <c r="S22" i="21"/>
  <c r="Q21" i="21"/>
  <c r="R21" i="21"/>
  <c r="S21" i="21"/>
  <c r="S7" i="21"/>
  <c r="R7" i="21"/>
  <c r="Q7" i="21"/>
  <c r="AC6" i="20"/>
  <c r="AD6" i="20"/>
  <c r="AE6" i="20"/>
  <c r="AC7" i="20"/>
  <c r="AD7" i="20"/>
  <c r="AE7" i="20"/>
  <c r="AC8" i="20"/>
  <c r="AD8" i="20"/>
  <c r="AE8" i="20"/>
  <c r="AC10" i="20"/>
  <c r="AD10" i="20"/>
  <c r="AE10" i="20"/>
  <c r="AC11" i="20"/>
  <c r="AD11" i="20"/>
  <c r="AE11" i="20"/>
  <c r="AC12" i="20"/>
  <c r="AD12" i="20"/>
  <c r="AE12" i="20"/>
  <c r="AC13" i="20"/>
  <c r="AD13" i="20"/>
  <c r="AE13" i="20"/>
  <c r="AC15" i="20"/>
  <c r="AD15" i="20"/>
  <c r="AE15" i="20"/>
  <c r="AC9" i="20"/>
  <c r="AD9" i="20"/>
  <c r="AE9" i="20"/>
  <c r="AC16" i="20"/>
  <c r="AD16" i="20"/>
  <c r="AE16" i="20"/>
  <c r="AC17" i="20"/>
  <c r="AD17" i="20"/>
  <c r="AE17" i="20"/>
  <c r="AC18" i="20"/>
  <c r="AD18" i="20"/>
  <c r="AE18" i="20"/>
  <c r="AC19" i="20"/>
  <c r="AD19" i="20"/>
  <c r="AE19" i="20"/>
  <c r="AC21" i="20"/>
  <c r="AD21" i="20"/>
  <c r="AE21" i="20"/>
  <c r="AC22" i="20"/>
  <c r="AD22" i="20"/>
  <c r="AE22" i="20"/>
  <c r="AC20" i="20"/>
  <c r="AD20" i="20"/>
  <c r="AE20" i="20"/>
  <c r="AE14" i="20"/>
  <c r="AD14" i="20"/>
  <c r="AC14" i="20"/>
  <c r="W6" i="20"/>
  <c r="X6" i="20"/>
  <c r="Y6" i="20"/>
  <c r="W7" i="20"/>
  <c r="X7" i="20"/>
  <c r="Y7" i="20"/>
  <c r="W8" i="20"/>
  <c r="X8" i="20"/>
  <c r="Y8" i="20"/>
  <c r="W10" i="20"/>
  <c r="X10" i="20"/>
  <c r="Y10" i="20"/>
  <c r="W11" i="20"/>
  <c r="X11" i="20"/>
  <c r="Y11" i="20"/>
  <c r="W12" i="20"/>
  <c r="X12" i="20"/>
  <c r="Y12" i="20"/>
  <c r="W13" i="20"/>
  <c r="X13" i="20"/>
  <c r="Y13" i="20"/>
  <c r="W15" i="20"/>
  <c r="X15" i="20"/>
  <c r="Y15" i="20"/>
  <c r="W9" i="20"/>
  <c r="X9" i="20"/>
  <c r="Y9" i="20"/>
  <c r="W16" i="20"/>
  <c r="X16" i="20"/>
  <c r="Y16" i="20"/>
  <c r="W17" i="20"/>
  <c r="X17" i="20"/>
  <c r="Y17" i="20"/>
  <c r="W18" i="20"/>
  <c r="X18" i="20"/>
  <c r="Y18" i="20"/>
  <c r="W19" i="20"/>
  <c r="X19" i="20"/>
  <c r="Y19" i="20"/>
  <c r="W21" i="20"/>
  <c r="X21" i="20"/>
  <c r="Y21" i="20"/>
  <c r="W22" i="20"/>
  <c r="X22" i="20"/>
  <c r="Y22" i="20"/>
  <c r="W20" i="20"/>
  <c r="X20" i="20"/>
  <c r="Y20" i="20"/>
  <c r="Y14" i="20"/>
  <c r="X14" i="20"/>
  <c r="W14" i="20"/>
  <c r="Q6" i="20"/>
  <c r="R6" i="20"/>
  <c r="S6" i="20"/>
  <c r="Q7" i="20"/>
  <c r="R7" i="20"/>
  <c r="S7" i="20"/>
  <c r="Q8" i="20"/>
  <c r="R8" i="20"/>
  <c r="S8" i="20"/>
  <c r="Q10" i="20"/>
  <c r="R10" i="20"/>
  <c r="S10" i="20"/>
  <c r="Q11" i="20"/>
  <c r="R11" i="20"/>
  <c r="S11" i="20"/>
  <c r="Q12" i="20"/>
  <c r="R12" i="20"/>
  <c r="S12" i="20"/>
  <c r="Q13" i="20"/>
  <c r="R13" i="20"/>
  <c r="S13" i="20"/>
  <c r="Q15" i="20"/>
  <c r="R15" i="20"/>
  <c r="S15" i="20"/>
  <c r="Q9" i="20"/>
  <c r="R9" i="20"/>
  <c r="S9" i="20"/>
  <c r="Q16" i="20"/>
  <c r="R16" i="20"/>
  <c r="S16" i="20"/>
  <c r="Q17" i="20"/>
  <c r="R17" i="20"/>
  <c r="S17" i="20"/>
  <c r="Q18" i="20"/>
  <c r="R18" i="20"/>
  <c r="S18" i="20"/>
  <c r="Q19" i="20"/>
  <c r="R19" i="20"/>
  <c r="S19" i="20"/>
  <c r="Q21" i="20"/>
  <c r="R21" i="20"/>
  <c r="S21" i="20"/>
  <c r="Q22" i="20"/>
  <c r="R22" i="20"/>
  <c r="S22" i="20"/>
  <c r="Q20" i="20"/>
  <c r="R20" i="20"/>
  <c r="S20" i="20"/>
  <c r="S14" i="20"/>
  <c r="R14" i="20"/>
  <c r="Q14" i="20"/>
  <c r="U7" i="21" l="1"/>
  <c r="U15" i="21"/>
  <c r="U6" i="21"/>
  <c r="U8" i="21"/>
  <c r="U9" i="21"/>
  <c r="U11" i="21"/>
  <c r="U12" i="21"/>
  <c r="U13" i="21"/>
  <c r="U14" i="21"/>
  <c r="U25" i="21"/>
  <c r="U26" i="21"/>
  <c r="U27" i="21"/>
  <c r="U28" i="21"/>
  <c r="U29" i="21"/>
  <c r="U30" i="21"/>
  <c r="U31" i="21"/>
  <c r="U32" i="21"/>
  <c r="U33" i="21"/>
  <c r="U16" i="21"/>
  <c r="U10" i="21"/>
  <c r="U17" i="21"/>
  <c r="U18" i="21"/>
  <c r="U19" i="21"/>
  <c r="U20" i="21"/>
  <c r="U22" i="21"/>
  <c r="U21" i="21"/>
  <c r="T7" i="21"/>
  <c r="T15" i="21"/>
  <c r="T6" i="21"/>
  <c r="T8" i="21"/>
  <c r="T9" i="21"/>
  <c r="T11" i="21"/>
  <c r="T12" i="21"/>
  <c r="T13" i="21"/>
  <c r="T14" i="21"/>
  <c r="T25" i="21"/>
  <c r="T26" i="21"/>
  <c r="T27" i="21"/>
  <c r="T28" i="21"/>
  <c r="T29" i="21"/>
  <c r="T30" i="21"/>
  <c r="T31" i="21"/>
  <c r="T32" i="21"/>
  <c r="T33" i="21"/>
  <c r="T16" i="21"/>
  <c r="T10" i="21"/>
  <c r="T17" i="21"/>
  <c r="T18" i="21"/>
  <c r="T19" i="21"/>
  <c r="T20" i="21"/>
  <c r="T22" i="21"/>
  <c r="T21" i="21"/>
  <c r="AA21" i="21"/>
  <c r="AA22" i="21"/>
  <c r="AA20" i="21"/>
  <c r="AA19" i="21"/>
  <c r="AA18" i="21"/>
  <c r="AA17" i="21"/>
  <c r="AA10" i="21"/>
  <c r="AA16" i="21"/>
  <c r="AA33" i="21"/>
  <c r="AA32" i="21"/>
  <c r="AA31" i="21"/>
  <c r="AA30" i="21"/>
  <c r="AA29" i="21"/>
  <c r="AA28" i="21"/>
  <c r="AA27" i="21"/>
  <c r="AA26" i="21"/>
  <c r="AA25" i="21"/>
  <c r="AA14" i="21"/>
  <c r="AA13" i="21"/>
  <c r="AA12" i="21"/>
  <c r="AA11" i="21"/>
  <c r="AA9" i="21"/>
  <c r="AA8" i="21"/>
  <c r="AA6" i="21"/>
  <c r="AA15" i="21"/>
  <c r="AA7" i="21"/>
  <c r="T14" i="20"/>
  <c r="U14" i="20"/>
  <c r="AA14" i="20"/>
  <c r="T6" i="20"/>
  <c r="U6" i="20"/>
  <c r="AA6" i="20"/>
  <c r="T7" i="20"/>
  <c r="U7" i="20"/>
  <c r="AA7" i="20"/>
  <c r="T8" i="20"/>
  <c r="U8" i="20"/>
  <c r="AA8" i="20"/>
  <c r="T10" i="20"/>
  <c r="U10" i="20"/>
  <c r="AA10" i="20"/>
  <c r="T11" i="20"/>
  <c r="U11" i="20"/>
  <c r="AA11" i="20"/>
  <c r="T12" i="20"/>
  <c r="U12" i="20"/>
  <c r="AA12" i="20"/>
  <c r="T13" i="20"/>
  <c r="U13" i="20"/>
  <c r="AA13" i="20"/>
  <c r="T25" i="20"/>
  <c r="U25" i="20"/>
  <c r="AA25" i="20"/>
  <c r="T26" i="20"/>
  <c r="U26" i="20"/>
  <c r="AA26" i="20"/>
  <c r="T27" i="20"/>
  <c r="U27" i="20"/>
  <c r="AA27" i="20"/>
  <c r="T28" i="20"/>
  <c r="U28" i="20"/>
  <c r="AA28" i="20"/>
  <c r="T29" i="20"/>
  <c r="U29" i="20"/>
  <c r="AA29" i="20"/>
  <c r="T30" i="20"/>
  <c r="U30" i="20"/>
  <c r="AA30" i="20"/>
  <c r="T31" i="20"/>
  <c r="U31" i="20"/>
  <c r="AA31" i="20"/>
  <c r="T32" i="20"/>
  <c r="U32" i="20"/>
  <c r="AA32" i="20"/>
  <c r="T33" i="20"/>
  <c r="U33" i="20"/>
  <c r="AA33" i="20"/>
  <c r="T15" i="20"/>
  <c r="U15" i="20"/>
  <c r="AA15" i="20"/>
  <c r="T9" i="20"/>
  <c r="U9" i="20"/>
  <c r="AA9" i="20"/>
  <c r="T16" i="20"/>
  <c r="U16" i="20"/>
  <c r="AA16" i="20"/>
  <c r="T17" i="20"/>
  <c r="U17" i="20"/>
  <c r="AA17" i="20"/>
  <c r="T18" i="20"/>
  <c r="U18" i="20"/>
  <c r="AA18" i="20"/>
  <c r="T19" i="20"/>
  <c r="U19" i="20"/>
  <c r="AA19" i="20"/>
  <c r="T21" i="20"/>
  <c r="U21" i="20"/>
  <c r="AA21" i="20"/>
  <c r="T22" i="20"/>
  <c r="U22" i="20"/>
  <c r="AA22" i="20"/>
  <c r="T20" i="20"/>
  <c r="U20" i="20"/>
  <c r="AA20" i="20"/>
  <c r="T7" i="22" l="1"/>
  <c r="S7" i="22"/>
  <c r="R7" i="22"/>
  <c r="Q7" i="22"/>
  <c r="T6" i="22"/>
  <c r="S6" i="22"/>
  <c r="R6" i="22"/>
  <c r="Q6" i="22"/>
  <c r="G7" i="22"/>
  <c r="H6" i="22"/>
  <c r="I6" i="22"/>
  <c r="J6" i="22"/>
  <c r="G6" i="22"/>
  <c r="B9" i="1"/>
</calcChain>
</file>

<file path=xl/sharedStrings.xml><?xml version="1.0" encoding="utf-8"?>
<sst xmlns="http://schemas.openxmlformats.org/spreadsheetml/2006/main" count="2331" uniqueCount="1117">
  <si>
    <t>UCLEB</t>
  </si>
  <si>
    <t>NON-UCLEB STUDIES</t>
  </si>
  <si>
    <t>Study</t>
  </si>
  <si>
    <t>BWHHS</t>
  </si>
  <si>
    <t>CaPS</t>
  </si>
  <si>
    <t>MRC NSHD</t>
  </si>
  <si>
    <t>ELSA</t>
  </si>
  <si>
    <t>1958BC</t>
  </si>
  <si>
    <t>WH2</t>
  </si>
  <si>
    <t>BRHS</t>
  </si>
  <si>
    <t>EAS</t>
  </si>
  <si>
    <t>ET2DS</t>
  </si>
  <si>
    <t>Study Design</t>
  </si>
  <si>
    <t>Prospective</t>
  </si>
  <si>
    <t>Prospective BC</t>
  </si>
  <si>
    <t>Sampling Frame</t>
  </si>
  <si>
    <t>General Practices</t>
  </si>
  <si>
    <t>Birth Register</t>
  </si>
  <si>
    <t>Respondents of HSE</t>
  </si>
  <si>
    <t>Baseline Year</t>
  </si>
  <si>
    <t>1999-2001</t>
  </si>
  <si>
    <t>1979-1983</t>
  </si>
  <si>
    <t>2002-2003</t>
  </si>
  <si>
    <t>1985-1988</t>
  </si>
  <si>
    <t>1978-1980</t>
  </si>
  <si>
    <t>1987-1988</t>
  </si>
  <si>
    <t>2006-2007</t>
  </si>
  <si>
    <t>HRS</t>
  </si>
  <si>
    <t>ASCOT UK</t>
  </si>
  <si>
    <r>
      <t>UKCTOCS</t>
    </r>
    <r>
      <rPr>
        <b/>
        <sz val="10"/>
        <color theme="1"/>
        <rFont val="Times New Roman"/>
        <family val="1"/>
      </rPr>
      <t> </t>
    </r>
  </si>
  <si>
    <t>PROSPER</t>
  </si>
  <si>
    <t>ASCOT SCANDINAVIA</t>
  </si>
  <si>
    <t>Call rate (%)</t>
  </si>
  <si>
    <t>Hardy-Weinburg Equilibrium (p-value)</t>
  </si>
  <si>
    <t>Metabochip</t>
  </si>
  <si>
    <t>GWAS</t>
  </si>
  <si>
    <t>N genotyped</t>
  </si>
  <si>
    <t>Non-fatal</t>
  </si>
  <si>
    <t>Fatal</t>
  </si>
  <si>
    <t>Self report</t>
  </si>
  <si>
    <t>Medical records</t>
  </si>
  <si>
    <t>Clinical/lab. measures</t>
  </si>
  <si>
    <t>Death certificate</t>
  </si>
  <si>
    <t>ICD coded</t>
  </si>
  <si>
    <t>●</t>
  </si>
  <si>
    <t>Year of blood sampling for DNA measuremnt</t>
  </si>
  <si>
    <t>&gt;95</t>
  </si>
  <si>
    <t>&lt;=3</t>
  </si>
  <si>
    <t>Missingness (%)</t>
  </si>
  <si>
    <t>Mean age (sd)</t>
  </si>
  <si>
    <t>Men (%)</t>
  </si>
  <si>
    <t>75.3 (3.4)</t>
  </si>
  <si>
    <t>RCT</t>
  </si>
  <si>
    <t>Elderly; cholesterol 4-9mmol/l</t>
  </si>
  <si>
    <t>Lothian Diabetes Register</t>
  </si>
  <si>
    <t>Hypertensive patients from General Practices</t>
  </si>
  <si>
    <t>1998-2000</t>
  </si>
  <si>
    <t>2001-2005</t>
  </si>
  <si>
    <t>Health Authority Registers</t>
  </si>
  <si>
    <t>Civil Servants</t>
  </si>
  <si>
    <t>CAPS</t>
  </si>
  <si>
    <t>n/a</t>
  </si>
  <si>
    <t>ELSA (Metabochip)</t>
  </si>
  <si>
    <t>ELSA (GWAS)</t>
  </si>
  <si>
    <t>68.8(5.6)</t>
  </si>
  <si>
    <t>45.0(0.0)</t>
  </si>
  <si>
    <t>Max N in analyses</t>
  </si>
  <si>
    <t>71.5(5.3)</t>
  </si>
  <si>
    <t>56.7(4.5)</t>
  </si>
  <si>
    <t>64.5(5.6)</t>
  </si>
  <si>
    <t>73.7(9.5)</t>
  </si>
  <si>
    <t>67.9(4.2)</t>
  </si>
  <si>
    <t>60.7(5.9)</t>
  </si>
  <si>
    <t>127.2 (16.6)</t>
  </si>
  <si>
    <t>61.8 (6.6)</t>
  </si>
  <si>
    <t>133.0 (17.9)</t>
  </si>
  <si>
    <t>133.3 (16.5)</t>
  </si>
  <si>
    <t>NSHD</t>
  </si>
  <si>
    <t>NEO</t>
  </si>
  <si>
    <t xml:space="preserve">Observational </t>
  </si>
  <si>
    <t xml:space="preserve">Instrumental Variable </t>
  </si>
  <si>
    <t>Outcome</t>
  </si>
  <si>
    <t>N Studies/</t>
  </si>
  <si>
    <t>N Participant</t>
  </si>
  <si>
    <t xml:space="preserve">Obs Estimates per SD increase </t>
  </si>
  <si>
    <t>in BMI (95%LCI, UCI)</t>
  </si>
  <si>
    <t>IV Estimate per SD increase</t>
  </si>
  <si>
    <t>in BMI(95%LCI, UCI)</t>
  </si>
  <si>
    <t>Heterogeneity %</t>
  </si>
  <si>
    <t xml:space="preserve">Anthropometric Traits </t>
  </si>
  <si>
    <t xml:space="preserve">Waist circumference </t>
  </si>
  <si>
    <t>9/25125</t>
  </si>
  <si>
    <t>0.86(0.81,0.92)</t>
  </si>
  <si>
    <t>52% (0.034)</t>
  </si>
  <si>
    <t>Weight</t>
  </si>
  <si>
    <t>10/26562</t>
  </si>
  <si>
    <t>0.87(0.82,0.92)</t>
  </si>
  <si>
    <t>22% (0.238)</t>
  </si>
  <si>
    <t>Height</t>
  </si>
  <si>
    <t>-0.01(-0.09,0.08)</t>
  </si>
  <si>
    <t>19% (0.268)</t>
  </si>
  <si>
    <t xml:space="preserve">Lipids </t>
  </si>
  <si>
    <t xml:space="preserve">log Triglycerides </t>
  </si>
  <si>
    <t>9/20828</t>
  </si>
  <si>
    <t>0.26(0.17,0.36)</t>
  </si>
  <si>
    <t>0% (0.458)</t>
  </si>
  <si>
    <t>HDL-C</t>
  </si>
  <si>
    <t>11/25999</t>
  </si>
  <si>
    <t>-0.20(-0.29,-0.12)</t>
  </si>
  <si>
    <t>0% (0.692)</t>
  </si>
  <si>
    <t>LDL-C</t>
  </si>
  <si>
    <t>9/20804</t>
  </si>
  <si>
    <t>-0.04(-0.14,0.06)</t>
  </si>
  <si>
    <t>0% (0.457)</t>
  </si>
  <si>
    <t>Inflammation</t>
  </si>
  <si>
    <t>log IL6</t>
  </si>
  <si>
    <t>0.25(0.41,0.10)</t>
  </si>
  <si>
    <t>0% (0.523)</t>
  </si>
  <si>
    <t xml:space="preserve">Lung Function </t>
  </si>
  <si>
    <t>8/19586</t>
  </si>
  <si>
    <t>0.06(-0.04, 0.16)</t>
  </si>
  <si>
    <t>0% (0.429)</t>
  </si>
  <si>
    <t xml:space="preserve">Metabolic </t>
  </si>
  <si>
    <t>Glucose</t>
  </si>
  <si>
    <t>8/12902</t>
  </si>
  <si>
    <t>0.13(0.02,0.23)</t>
  </si>
  <si>
    <t>16% (0.304)</t>
  </si>
  <si>
    <t>log Insulin</t>
  </si>
  <si>
    <t xml:space="preserve">0.52(0.38,0.67) </t>
  </si>
  <si>
    <t>0% (0.509)</t>
  </si>
  <si>
    <t>Albumin</t>
  </si>
  <si>
    <t>-0.28(-0.52, -0.05)</t>
  </si>
  <si>
    <t>0% (0.497)</t>
  </si>
  <si>
    <t xml:space="preserve">Renal </t>
  </si>
  <si>
    <t>log Creatinine</t>
  </si>
  <si>
    <t>0.11(0.09,0.13)</t>
  </si>
  <si>
    <t>-0.01(-0.19,0.17)</t>
  </si>
  <si>
    <t>0% (0.558)</t>
  </si>
  <si>
    <t>Estimated glomerular filtration rate</t>
  </si>
  <si>
    <t>-0.04(-0.27,0.19)</t>
  </si>
  <si>
    <t>0% (0.734)</t>
  </si>
  <si>
    <t>MDRD</t>
  </si>
  <si>
    <t>0.01(-0.16, 0.17)</t>
  </si>
  <si>
    <t>36% (0.199)</t>
  </si>
  <si>
    <t>Atherosclerosis and ECG</t>
  </si>
  <si>
    <t>log Cornell product</t>
  </si>
  <si>
    <t>0.19(0.02,0.36)</t>
  </si>
  <si>
    <t>0% (0.667)</t>
  </si>
  <si>
    <t>Sokolow-Lyon</t>
  </si>
  <si>
    <t>-0.17(-0.35,0.01)</t>
  </si>
  <si>
    <t>78% (0.011)</t>
  </si>
  <si>
    <t>PR interval</t>
  </si>
  <si>
    <t>0.10(-0.08,0.27)</t>
  </si>
  <si>
    <t>20% (0.286)</t>
  </si>
  <si>
    <t>log QRS voltage sum</t>
  </si>
  <si>
    <t>0.00(-0.19,0.20)</t>
  </si>
  <si>
    <t>65% (0.058)</t>
  </si>
  <si>
    <t>log QRS voltage product</t>
  </si>
  <si>
    <t>0.02(-0.17, 0.21)</t>
  </si>
  <si>
    <t>0% (0.948)</t>
  </si>
  <si>
    <t xml:space="preserve">Blood pressure </t>
  </si>
  <si>
    <t>systolic BP</t>
  </si>
  <si>
    <t>11/26456</t>
  </si>
  <si>
    <t>10/25757</t>
  </si>
  <si>
    <t>0.12(0.03,0.21)</t>
  </si>
  <si>
    <t>8% (0.372)</t>
  </si>
  <si>
    <t xml:space="preserve">IV Variable </t>
  </si>
  <si>
    <t>in WHRadjBMI (95%LCI, HCI)</t>
  </si>
  <si>
    <t>IV Estimates per SD increase</t>
  </si>
  <si>
    <t>8/20842</t>
  </si>
  <si>
    <t>0.50(0.48,0.52)</t>
  </si>
  <si>
    <t>0.40(0.26,0.54)</t>
  </si>
  <si>
    <t>0% (0.593)</t>
  </si>
  <si>
    <t>8/20847</t>
  </si>
  <si>
    <t>0.04(0.02,0.05)</t>
  </si>
  <si>
    <t>-0.04(-0.20,0.12)</t>
  </si>
  <si>
    <t>0% (0.501)</t>
  </si>
  <si>
    <t>-0007(-0.01,0.01)</t>
  </si>
  <si>
    <t>0.06(-0.08,0.20)</t>
  </si>
  <si>
    <t>0% (0.551)</t>
  </si>
  <si>
    <t>8/18889</t>
  </si>
  <si>
    <t>0.30(0.29,0.32)</t>
  </si>
  <si>
    <t>0.58(0.41,0.75)</t>
  </si>
  <si>
    <t>20% (0.267)</t>
  </si>
  <si>
    <t>9/20370</t>
  </si>
  <si>
    <t>-0.18(-0.20,-0.16)</t>
  </si>
  <si>
    <t>-0.47(-0.62,-0.31)</t>
  </si>
  <si>
    <t>0% (0.597)</t>
  </si>
  <si>
    <t>8/18900</t>
  </si>
  <si>
    <t>0.05(0.03,0.07)</t>
  </si>
  <si>
    <t>0.20(0.04,0.36)</t>
  </si>
  <si>
    <t>59% (0.018)</t>
  </si>
  <si>
    <t>0.16(0.13,0.19)</t>
  </si>
  <si>
    <t>0.11(-0.16,0.38)</t>
  </si>
  <si>
    <t>0% (0.978)</t>
  </si>
  <si>
    <t>7/18228</t>
  </si>
  <si>
    <t>-0.04,(-0.06,-0.02</t>
  </si>
  <si>
    <t>0.17(0.01,0.34)</t>
  </si>
  <si>
    <t>0% (0.547)</t>
  </si>
  <si>
    <t>7/11011</t>
  </si>
  <si>
    <t>0.07(-0.13,0.27)</t>
  </si>
  <si>
    <t>14% (0.326)</t>
  </si>
  <si>
    <t>0.33(0.30,0.36)</t>
  </si>
  <si>
    <t>0.60(0.31,0.90)</t>
  </si>
  <si>
    <t>0.06(0.02,0.10)</t>
  </si>
  <si>
    <t>0.07(-0.22,0.37)</t>
  </si>
  <si>
    <t>0% (0.901)</t>
  </si>
  <si>
    <t>-0.01(-0.04,0.03)</t>
  </si>
  <si>
    <t>-0.05(-0.29,0.20)</t>
  </si>
  <si>
    <t>0% (0.781)</t>
  </si>
  <si>
    <t>0.08(-0.22,0.37)</t>
  </si>
  <si>
    <t>0% (0.754)</t>
  </si>
  <si>
    <t>0.01(-0.01,0.04)</t>
  </si>
  <si>
    <t>0.06(-0.15,0.27)</t>
  </si>
  <si>
    <t>0% (0.749)</t>
  </si>
  <si>
    <t>0.10(0.07,0.13)</t>
  </si>
  <si>
    <t>0.37(0.10,0.65)</t>
  </si>
  <si>
    <t>39% (0.195)</t>
  </si>
  <si>
    <t>-0.26(-0.57,0.04)</t>
  </si>
  <si>
    <t>0% (0.977)</t>
  </si>
  <si>
    <t>0.01(-0.03,0.04)</t>
  </si>
  <si>
    <t>0.02(-0.27,0.30)</t>
  </si>
  <si>
    <t>0% (0.476)</t>
  </si>
  <si>
    <t>-0.08(-0.12,-0.05)</t>
  </si>
  <si>
    <t>-0.18(-0.51,0.16)</t>
  </si>
  <si>
    <t>0% (0.446)</t>
  </si>
  <si>
    <t>-0.06,(-0.02,-0.09)</t>
  </si>
  <si>
    <t>0.14(-0.19,0.47)</t>
  </si>
  <si>
    <t>23% (0.274)</t>
  </si>
  <si>
    <t>9/20354</t>
  </si>
  <si>
    <t>0.10(0.08,0.12)</t>
  </si>
  <si>
    <t>8/20241</t>
  </si>
  <si>
    <t>0.28(0.12,0.44)</t>
  </si>
  <si>
    <t>0% (0.906)</t>
  </si>
  <si>
    <t>0.79 (0.79, 0.80)</t>
  </si>
  <si>
    <t>96% (&lt;0.001)</t>
  </si>
  <si>
    <t>0.82 (0.82, 0.83)</t>
  </si>
  <si>
    <t>-0.07 (-0.08, -0.06)</t>
  </si>
  <si>
    <t>81% (&lt;0.001)</t>
  </si>
  <si>
    <t>0.16 (0.15, 0.17)</t>
  </si>
  <si>
    <t>94% (&lt;0.001)</t>
  </si>
  <si>
    <t>0.30 (0.29, 0.31)</t>
  </si>
  <si>
    <t>90% (&lt;0.001)</t>
  </si>
  <si>
    <t>-0.24 (-0.25, -0.23)</t>
  </si>
  <si>
    <t>0.05 (0.03, 0.06)</t>
  </si>
  <si>
    <t>92% (&lt;0.001)</t>
  </si>
  <si>
    <t>0.22 (0.20, 0.24)</t>
  </si>
  <si>
    <t>95% (&lt;0.001)</t>
  </si>
  <si>
    <t>0.12 (0.10, 0.13)</t>
  </si>
  <si>
    <t>73% (0.001)</t>
  </si>
  <si>
    <t>0.13 (0.11, 0.14)</t>
  </si>
  <si>
    <t>75% (&lt;0.001)</t>
  </si>
  <si>
    <t>0.51 (0.49, 0.53)</t>
  </si>
  <si>
    <t>98% (&lt;0.001)</t>
  </si>
  <si>
    <t>-0.11 (-0.14, -0.08)</t>
  </si>
  <si>
    <t>0.11 (0.09, 0.13)</t>
  </si>
  <si>
    <t>32% (0.219)</t>
  </si>
  <si>
    <t>-0.12 (-0.14, -0.09)</t>
  </si>
  <si>
    <t>87% (0.001)</t>
  </si>
  <si>
    <t>-0.10 (-0.12, -0.08)</t>
  </si>
  <si>
    <t>0% (0.851)</t>
  </si>
  <si>
    <t>0.15 (0.13, 0.18)</t>
  </si>
  <si>
    <t>-0.24 (-0.26, -0.22)</t>
  </si>
  <si>
    <t>93% (&lt;0.001)</t>
  </si>
  <si>
    <t>0.09 (0.06, 0.11)</t>
  </si>
  <si>
    <t>0% (0.803)</t>
  </si>
  <si>
    <t>-0.11 (-0.13, -0.08)</t>
  </si>
  <si>
    <t>80% (0.007)</t>
  </si>
  <si>
    <t>-0.04 (-0.07, -0.02)</t>
  </si>
  <si>
    <t>68% (0.045)</t>
  </si>
  <si>
    <t>6/8972</t>
  </si>
  <si>
    <t>4/7442</t>
  </si>
  <si>
    <t>3/4833</t>
  </si>
  <si>
    <t>4/6079</t>
  </si>
  <si>
    <t>3/4851</t>
  </si>
  <si>
    <t>3/6589</t>
  </si>
  <si>
    <t>3/6592</t>
  </si>
  <si>
    <t>3/6510</t>
  </si>
  <si>
    <t>3/6590</t>
  </si>
  <si>
    <t>5/7786</t>
  </si>
  <si>
    <t>3/6763</t>
  </si>
  <si>
    <t>3/4807</t>
  </si>
  <si>
    <t>3/4811</t>
  </si>
  <si>
    <t>3/4825</t>
  </si>
  <si>
    <t>3/6563</t>
  </si>
  <si>
    <t>3/6566</t>
  </si>
  <si>
    <t>-0.20(-0.23,-0.16) </t>
  </si>
  <si>
    <t>3/6484</t>
  </si>
  <si>
    <t>3/6564</t>
  </si>
  <si>
    <t>82% (&lt;0.001)</t>
  </si>
  <si>
    <t>79% (&lt;0.001)</t>
  </si>
  <si>
    <t>69% (0.041)</t>
  </si>
  <si>
    <t>0% (0.900)</t>
  </si>
  <si>
    <t>1% (0.366)</t>
  </si>
  <si>
    <t>9% (0.335)</t>
  </si>
  <si>
    <t>57% (0.030)</t>
  </si>
  <si>
    <t>88% (&lt;0.001)</t>
  </si>
  <si>
    <r>
      <t>FEV</t>
    </r>
    <r>
      <rPr>
        <vertAlign val="subscript"/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:FVC</t>
    </r>
  </si>
  <si>
    <t>69% (0.003)</t>
  </si>
  <si>
    <t>53% (0.120)</t>
  </si>
  <si>
    <t>0% (0.795)</t>
  </si>
  <si>
    <t>2008-2012</t>
  </si>
  <si>
    <t>trait</t>
  </si>
  <si>
    <t>age</t>
  </si>
  <si>
    <t>60.8 (5.9)</t>
  </si>
  <si>
    <t>68.9 (5.6)</t>
  </si>
  <si>
    <t>73.6 (9.6)</t>
  </si>
  <si>
    <t>56.7 (4.4)</t>
  </si>
  <si>
    <t>71.5 (5.3)</t>
  </si>
  <si>
    <t>64.5 (5.6)</t>
  </si>
  <si>
    <t>67.9 (4.2)</t>
  </si>
  <si>
    <t>albumin</t>
  </si>
  <si>
    <t>43.9 (2.7)</t>
  </si>
  <si>
    <t>43.8 (2.6)</t>
  </si>
  <si>
    <t>44.8 (3.3)</t>
  </si>
  <si>
    <t>1.0 (0.2)</t>
  </si>
  <si>
    <t>bmi</t>
  </si>
  <si>
    <t>26.8 (4.2)</t>
  </si>
  <si>
    <t>26.8 (3.6)</t>
  </si>
  <si>
    <t>27.5 (4.5)</t>
  </si>
  <si>
    <t>26.6 (3.6)</t>
  </si>
  <si>
    <t>27.7 (5.0)</t>
  </si>
  <si>
    <t>27.4 (4.6)</t>
  </si>
  <si>
    <t>31.4 (5.7)</t>
  </si>
  <si>
    <t>cimt</t>
  </si>
  <si>
    <t>cornellprod</t>
  </si>
  <si>
    <t>157.8 (82.4)</t>
  </si>
  <si>
    <t>156.9 (93.4)</t>
  </si>
  <si>
    <t>197.1 (113.1)</t>
  </si>
  <si>
    <t>creatinine</t>
  </si>
  <si>
    <t>100.0 (21.9)</t>
  </si>
  <si>
    <t>99.0 (14.3)</t>
  </si>
  <si>
    <t>80.4 (13.7)</t>
  </si>
  <si>
    <t>88.8 (31.0)</t>
  </si>
  <si>
    <t>egfr</t>
  </si>
  <si>
    <t>63.2 (11.1)</t>
  </si>
  <si>
    <t>66.9 (11.5)</t>
  </si>
  <si>
    <t>57.3 (7.4)</t>
  </si>
  <si>
    <t>fev1</t>
  </si>
  <si>
    <t>2.9 (0.8)</t>
  </si>
  <si>
    <t>2.5 (0.7)</t>
  </si>
  <si>
    <t>2.1 (0.8)</t>
  </si>
  <si>
    <t>2.8 (0.7)</t>
  </si>
  <si>
    <t>1.9 (0.5)</t>
  </si>
  <si>
    <t>3.3 (0.8)</t>
  </si>
  <si>
    <t>fvc</t>
  </si>
  <si>
    <t>3.9 (1.0)</t>
  </si>
  <si>
    <t>2.9 (1.1)</t>
  </si>
  <si>
    <t>3.7 (0.8)</t>
  </si>
  <si>
    <t>2.7 (0.8)</t>
  </si>
  <si>
    <t>3.5 (0.9)</t>
  </si>
  <si>
    <t>glucose</t>
  </si>
  <si>
    <t>5.4 (1.0)</t>
  </si>
  <si>
    <t>5.6 (1.3)</t>
  </si>
  <si>
    <t>5.1 (0.9)</t>
  </si>
  <si>
    <t>5.3 (1.2)</t>
  </si>
  <si>
    <t>6.1 (1.7)</t>
  </si>
  <si>
    <t>5.8 (1.4)</t>
  </si>
  <si>
    <t>7.6 (2.1)</t>
  </si>
  <si>
    <t>hdl</t>
  </si>
  <si>
    <t>1.6 (0.4)</t>
  </si>
  <si>
    <t>1.1 (0.2)</t>
  </si>
  <si>
    <t>1.5 (0.4)</t>
  </si>
  <si>
    <t>1.7 (0.5)</t>
  </si>
  <si>
    <t>1.3 (0.4)</t>
  </si>
  <si>
    <t>ht</t>
  </si>
  <si>
    <t>1.7 (0.1)</t>
  </si>
  <si>
    <t>1.6 (0.1)</t>
  </si>
  <si>
    <t>il6</t>
  </si>
  <si>
    <t>2.3 (1.9)</t>
  </si>
  <si>
    <t>3.3 (3.1)</t>
  </si>
  <si>
    <t>3.2 (15.8)</t>
  </si>
  <si>
    <t>3.5 (4.5)</t>
  </si>
  <si>
    <t>2.8 (2.8)</t>
  </si>
  <si>
    <t>3.9 (3.5)</t>
  </si>
  <si>
    <t>insulin</t>
  </si>
  <si>
    <t>9.7 (9.9)</t>
  </si>
  <si>
    <t>11.1 (12.7)</t>
  </si>
  <si>
    <t>5.8 (5.0)</t>
  </si>
  <si>
    <t>9.3 (11.3)</t>
  </si>
  <si>
    <t>ldl</t>
  </si>
  <si>
    <t>3.4 (1.1)</t>
  </si>
  <si>
    <t>3.7 (0.9)</t>
  </si>
  <si>
    <t>4.1 (1.1)</t>
  </si>
  <si>
    <t>3.5 (1.0)</t>
  </si>
  <si>
    <t>printerval</t>
  </si>
  <si>
    <t>163.8 (24.2)</t>
  </si>
  <si>
    <t>172.1 (31.1)</t>
  </si>
  <si>
    <t>160.4 (25.2)</t>
  </si>
  <si>
    <t>qrsvoltprod</t>
  </si>
  <si>
    <t>1463.2 (2199.2)</t>
  </si>
  <si>
    <t>1447.2 (558.3)</t>
  </si>
  <si>
    <t>1272.4 (916.5)</t>
  </si>
  <si>
    <t>qrsvoltsum</t>
  </si>
  <si>
    <t>15086.7 (23022.9)</t>
  </si>
  <si>
    <t>14075.8 (3422.5)</t>
  </si>
  <si>
    <t>13504.2 (6176.6)</t>
  </si>
  <si>
    <t>sbp</t>
  </si>
  <si>
    <t>127.9 (16.4)</t>
  </si>
  <si>
    <t>144.0 (19.9)</t>
  </si>
  <si>
    <t>139.0 (19.6)</t>
  </si>
  <si>
    <t>145.9 (22.7)</t>
  </si>
  <si>
    <t>149.9 (25.4)</t>
  </si>
  <si>
    <t>136.2 (20.0)</t>
  </si>
  <si>
    <t>sokolowlyon</t>
  </si>
  <si>
    <t>2092.9 (690.7)</t>
  </si>
  <si>
    <t>2122.4 (763.6)</t>
  </si>
  <si>
    <t>1913.1 (650.6)</t>
  </si>
  <si>
    <t>tg</t>
  </si>
  <si>
    <t>1.4 (0.9)</t>
  </si>
  <si>
    <t>2.1 (1.2)</t>
  </si>
  <si>
    <t>1.8 (1.1)</t>
  </si>
  <si>
    <t>1.9 (1.2)</t>
  </si>
  <si>
    <t>1.9 (1.0)</t>
  </si>
  <si>
    <t>2.2 (1.5)</t>
  </si>
  <si>
    <t>1.5 (0.9)</t>
  </si>
  <si>
    <t>wcir</t>
  </si>
  <si>
    <t>91.8 (12.0)</t>
  </si>
  <si>
    <t>97.0 (10.3)</t>
  </si>
  <si>
    <t>96.3 (12.7)</t>
  </si>
  <si>
    <t>86.5 (12.2)</t>
  </si>
  <si>
    <t>91.7 (13.1)</t>
  </si>
  <si>
    <t>106.9 (12.8)</t>
  </si>
  <si>
    <t>whr</t>
  </si>
  <si>
    <t>0.9 (0.1)</t>
  </si>
  <si>
    <t>0.8 (0.1)</t>
  </si>
  <si>
    <t>1.0 (0.1)</t>
  </si>
  <si>
    <t>wt</t>
  </si>
  <si>
    <t>79.1 (13.8)</t>
  </si>
  <si>
    <t>79.5 (12.4)</t>
  </si>
  <si>
    <t>74.7 (14.9)</t>
  </si>
  <si>
    <t>78.2 (12.0)</t>
  </si>
  <si>
    <t>69.1 (13.1)</t>
  </si>
  <si>
    <t>77.5 (14.8)</t>
  </si>
  <si>
    <t>86.4 (16.1)</t>
  </si>
  <si>
    <t>n</t>
  </si>
  <si>
    <t>mean (sd)</t>
  </si>
  <si>
    <t>ELSA_GWAS</t>
  </si>
  <si>
    <t>%</t>
  </si>
  <si>
    <t>Ever smoker</t>
  </si>
  <si>
    <t>Current drinker</t>
  </si>
  <si>
    <t>BP medication</t>
  </si>
  <si>
    <t>Lipid-lowering medication</t>
  </si>
  <si>
    <t>Gender (% male)</t>
  </si>
  <si>
    <t>MI</t>
  </si>
  <si>
    <t>Stroke</t>
  </si>
  <si>
    <t>number</t>
  </si>
  <si>
    <t>45 (0)</t>
  </si>
  <si>
    <t>27.4 (4.8)</t>
  </si>
  <si>
    <t>3.4 (0.8)</t>
  </si>
  <si>
    <t>4.3 (1.0)</t>
  </si>
  <si>
    <t>3.4 (0.9)</t>
  </si>
  <si>
    <t>92.5 (13.4)</t>
  </si>
  <si>
    <t>79.5 (16.5)</t>
  </si>
  <si>
    <t>28.0 (4.9)</t>
  </si>
  <si>
    <t>2.5 (0.8)</t>
  </si>
  <si>
    <t>3.4 (1.0)</t>
  </si>
  <si>
    <t>5.0 (1.0)</t>
  </si>
  <si>
    <t>3.7 (1.0)</t>
  </si>
  <si>
    <t>94.9 (13.1)</t>
  </si>
  <si>
    <t>77.5 (15.4)</t>
  </si>
  <si>
    <t>Individuals born 1931-41 residing in US households</t>
  </si>
  <si>
    <t>Observational</t>
  </si>
  <si>
    <t>95%CI</t>
  </si>
  <si>
    <t>P-value</t>
  </si>
  <si>
    <r>
      <t>I</t>
    </r>
    <r>
      <rPr>
        <vertAlign val="superscript"/>
        <sz val="10"/>
        <color rgb="FF000000"/>
        <rFont val="Times New Roman"/>
        <family val="1"/>
      </rPr>
      <t>2</t>
    </r>
  </si>
  <si>
    <t>BMI</t>
  </si>
  <si>
    <t>Drinker (0/1)</t>
  </si>
  <si>
    <t>(0.81, 0.89)</t>
  </si>
  <si>
    <t>&lt;0.001</t>
  </si>
  <si>
    <t>Smoker (0/1)</t>
  </si>
  <si>
    <t>(0.98, 1.05)</t>
  </si>
  <si>
    <t>WHRadjBMI</t>
  </si>
  <si>
    <t>(0.92, 1.07)</t>
  </si>
  <si>
    <t>(1.43, 1.58)</t>
  </si>
  <si>
    <t>SNP No</t>
  </si>
  <si>
    <t>SNP</t>
  </si>
  <si>
    <t>Chr</t>
  </si>
  <si>
    <t>Position (bp)</t>
  </si>
  <si>
    <t>Nearest Genes</t>
  </si>
  <si>
    <t>GIANT novel loci et al 2015</t>
  </si>
  <si>
    <t>rs657452</t>
  </si>
  <si>
    <t>AGBL4</t>
  </si>
  <si>
    <t>rs11583200</t>
  </si>
  <si>
    <t>ELAVL4</t>
  </si>
  <si>
    <t>rs2820292</t>
  </si>
  <si>
    <t>NAV1</t>
  </si>
  <si>
    <t>rs11126666</t>
  </si>
  <si>
    <t>KCNK3</t>
  </si>
  <si>
    <t>rs11688816</t>
  </si>
  <si>
    <t>EHBP1</t>
  </si>
  <si>
    <t>rs1528435</t>
  </si>
  <si>
    <t>UBE2E3</t>
  </si>
  <si>
    <t>rs7599312</t>
  </si>
  <si>
    <t>ERBB4</t>
  </si>
  <si>
    <t>rs6804842</t>
  </si>
  <si>
    <t>RARB</t>
  </si>
  <si>
    <t>rs2365389</t>
  </si>
  <si>
    <t>FHIT</t>
  </si>
  <si>
    <t>rs3849570</t>
  </si>
  <si>
    <t>GBE1</t>
  </si>
  <si>
    <t>rs16851483</t>
  </si>
  <si>
    <t>RASA2</t>
  </si>
  <si>
    <t>rs2035935</t>
  </si>
  <si>
    <t>rs17001654</t>
  </si>
  <si>
    <t>SCARB2</t>
  </si>
  <si>
    <t>rs17001561</t>
  </si>
  <si>
    <t>rs11727676</t>
  </si>
  <si>
    <t>HHIP</t>
  </si>
  <si>
    <t>rs2033529</t>
  </si>
  <si>
    <t>TDRG1</t>
  </si>
  <si>
    <t>rs9400239</t>
  </si>
  <si>
    <t>FOXO3</t>
  </si>
  <si>
    <t>rs13191362</t>
  </si>
  <si>
    <t>PARK2</t>
  </si>
  <si>
    <t>rs1167827</t>
  </si>
  <si>
    <t>HIP1</t>
  </si>
  <si>
    <t>rs2245368</t>
  </si>
  <si>
    <t>DTX2P1</t>
  </si>
  <si>
    <t>failed qc</t>
  </si>
  <si>
    <t>rs2033732</t>
  </si>
  <si>
    <t>RALYL</t>
  </si>
  <si>
    <t>rs4740619</t>
  </si>
  <si>
    <t>C9orf93</t>
  </si>
  <si>
    <t>rs6477694</t>
  </si>
  <si>
    <t>EPB41L4B</t>
  </si>
  <si>
    <t>rs1928295</t>
  </si>
  <si>
    <t>TLR4</t>
  </si>
  <si>
    <t>rs10733682</t>
  </si>
  <si>
    <t>LMX1B</t>
  </si>
  <si>
    <t>rs7899106</t>
  </si>
  <si>
    <t>GRID1</t>
  </si>
  <si>
    <t>rs17094222</t>
  </si>
  <si>
    <t>HIF1AN</t>
  </si>
  <si>
    <t>rs11191560</t>
  </si>
  <si>
    <t>NT5C2</t>
  </si>
  <si>
    <t>rs7903146</t>
  </si>
  <si>
    <t>TCF7L2</t>
  </si>
  <si>
    <t>rs2176598</t>
  </si>
  <si>
    <t>HSD17B12</t>
  </si>
  <si>
    <t>rs12286929</t>
  </si>
  <si>
    <t>CADM1</t>
  </si>
  <si>
    <t>rs11057405</t>
  </si>
  <si>
    <t>CLIP1</t>
  </si>
  <si>
    <t>rs10132280</t>
  </si>
  <si>
    <t>STXBP6</t>
  </si>
  <si>
    <t>rs12885454</t>
  </si>
  <si>
    <t>PRKD1</t>
  </si>
  <si>
    <t>rs3736485</t>
  </si>
  <si>
    <t>DMXL2</t>
  </si>
  <si>
    <t>rs758747</t>
  </si>
  <si>
    <t>NLRC3</t>
  </si>
  <si>
    <t>rs2650492</t>
  </si>
  <si>
    <t>SBK1</t>
  </si>
  <si>
    <t>rs9925964</t>
  </si>
  <si>
    <t>KAT8</t>
  </si>
  <si>
    <t>rs1000940</t>
  </si>
  <si>
    <t>RABEP1</t>
  </si>
  <si>
    <t>rs1808579</t>
  </si>
  <si>
    <t>C18orf8</t>
  </si>
  <si>
    <t>rs7243357</t>
  </si>
  <si>
    <t>GRP</t>
  </si>
  <si>
    <t>rs17724992</t>
  </si>
  <si>
    <t>PGPEP1</t>
  </si>
  <si>
    <t>rs977747</t>
  </si>
  <si>
    <t>TAL1</t>
  </si>
  <si>
    <t>rs1460676</t>
  </si>
  <si>
    <t>FIGN</t>
  </si>
  <si>
    <t>rs17203016</t>
  </si>
  <si>
    <t>CREB1</t>
  </si>
  <si>
    <t>rs13201877</t>
  </si>
  <si>
    <t>IFNGR1</t>
  </si>
  <si>
    <t>rs1441264</t>
  </si>
  <si>
    <t>MIR548A2</t>
  </si>
  <si>
    <t>rs7164727</t>
  </si>
  <si>
    <t>LOC100287559</t>
  </si>
  <si>
    <t>rs2080454</t>
  </si>
  <si>
    <t>CBLN1</t>
  </si>
  <si>
    <t>rs9914578</t>
  </si>
  <si>
    <t>SMG6</t>
  </si>
  <si>
    <t>rs2836754</t>
  </si>
  <si>
    <t>ETS2</t>
  </si>
  <si>
    <t>rs492400</t>
  </si>
  <si>
    <t>USP37</t>
  </si>
  <si>
    <t>rs16907751</t>
  </si>
  <si>
    <t>ZBTB10</t>
  </si>
  <si>
    <t>rs9374842</t>
  </si>
  <si>
    <t>LOC285762</t>
  </si>
  <si>
    <t>rs9641123</t>
  </si>
  <si>
    <t>CALCR</t>
  </si>
  <si>
    <t>no proxy</t>
  </si>
  <si>
    <t>rs9540493</t>
  </si>
  <si>
    <t>MIR548X2</t>
  </si>
  <si>
    <t>rs4787491</t>
  </si>
  <si>
    <t>INO80E</t>
  </si>
  <si>
    <t>rs6465468</t>
  </si>
  <si>
    <t>ASB4</t>
  </si>
  <si>
    <t>rs7239883</t>
  </si>
  <si>
    <t>LOC284260</t>
  </si>
  <si>
    <t>Previously identified loci</t>
  </si>
  <si>
    <t>rs3101336</t>
  </si>
  <si>
    <t>NEGR1</t>
  </si>
  <si>
    <t>rs12566985</t>
  </si>
  <si>
    <t>FPGT</t>
  </si>
  <si>
    <t>rs1514175</t>
  </si>
  <si>
    <t>rs12401738</t>
  </si>
  <si>
    <t>FUBP1</t>
  </si>
  <si>
    <t>rs11165643</t>
  </si>
  <si>
    <t>PTBP2</t>
  </si>
  <si>
    <t>rs17024393</t>
  </si>
  <si>
    <t>GNAT2</t>
  </si>
  <si>
    <t>rs543874</t>
  </si>
  <si>
    <t>SEC16B</t>
  </si>
  <si>
    <t>rs13021737</t>
  </si>
  <si>
    <t>TMEM18</t>
  </si>
  <si>
    <t>rs10182181</t>
  </si>
  <si>
    <t>ADCY3</t>
  </si>
  <si>
    <t>rs1016287</t>
  </si>
  <si>
    <t>FLJ30838</t>
  </si>
  <si>
    <t>rs2121279</t>
  </si>
  <si>
    <t>LRP1B</t>
  </si>
  <si>
    <t>rs13078960</t>
  </si>
  <si>
    <t>CADM2</t>
  </si>
  <si>
    <t>rs7622475</t>
  </si>
  <si>
    <t>rs1516725</t>
  </si>
  <si>
    <t>ETV5</t>
  </si>
  <si>
    <t>rs4234589</t>
  </si>
  <si>
    <t>rs10938397</t>
  </si>
  <si>
    <t>GNPDA2</t>
  </si>
  <si>
    <t>rs13107325</t>
  </si>
  <si>
    <t>SLC39A8</t>
  </si>
  <si>
    <t>rs2112347</t>
  </si>
  <si>
    <t>POC5</t>
  </si>
  <si>
    <t>rs205262</t>
  </si>
  <si>
    <t>C6orf106</t>
  </si>
  <si>
    <t>rs2207139</t>
  </si>
  <si>
    <t>TFAP2B</t>
  </si>
  <si>
    <t>rs734597</t>
  </si>
  <si>
    <t>rs17405819</t>
  </si>
  <si>
    <t>HNF4G</t>
  </si>
  <si>
    <t>rs10968576</t>
  </si>
  <si>
    <t>LINGO2</t>
  </si>
  <si>
    <t>rs4256980</t>
  </si>
  <si>
    <t>TRIM66</t>
  </si>
  <si>
    <t>rs7113874</t>
  </si>
  <si>
    <t>rs11030104</t>
  </si>
  <si>
    <t>BDNF</t>
  </si>
  <si>
    <t>rs7103411</t>
  </si>
  <si>
    <t>rs3817334</t>
  </si>
  <si>
    <t>MTCH2</t>
  </si>
  <si>
    <t>rs7138803</t>
  </si>
  <si>
    <t>BCDIN3D</t>
  </si>
  <si>
    <t>rs12016871</t>
  </si>
  <si>
    <t>MTIF3</t>
  </si>
  <si>
    <t>rs1885988</t>
  </si>
  <si>
    <t>rs12429545</t>
  </si>
  <si>
    <t>OLFM4</t>
  </si>
  <si>
    <t>rs11847697</t>
  </si>
  <si>
    <t>rs7141420</t>
  </si>
  <si>
    <t>NRXN3</t>
  </si>
  <si>
    <t>rs16951275</t>
  </si>
  <si>
    <t>MAP2K5</t>
  </si>
  <si>
    <t>rs2241420</t>
  </si>
  <si>
    <t>rs12446632</t>
  </si>
  <si>
    <t>GPRC5B</t>
  </si>
  <si>
    <t>secondary rs11074446</t>
  </si>
  <si>
    <t>rs3888190</t>
  </si>
  <si>
    <t>ATP2A1</t>
  </si>
  <si>
    <t>rs1558902</t>
  </si>
  <si>
    <t>FTO</t>
  </si>
  <si>
    <t>rs1421085</t>
  </si>
  <si>
    <t>rs12940622</t>
  </si>
  <si>
    <t>RPTOR</t>
  </si>
  <si>
    <t>rs6567160</t>
  </si>
  <si>
    <t>MC4R</t>
  </si>
  <si>
    <t>rs29941</t>
  </si>
  <si>
    <t>KCTD15</t>
  </si>
  <si>
    <t>rs2075650</t>
  </si>
  <si>
    <t>TOMM40</t>
  </si>
  <si>
    <t>rs2287019</t>
  </si>
  <si>
    <t>QPCTL</t>
  </si>
  <si>
    <t>rs3810291</t>
  </si>
  <si>
    <t>ZC3H4</t>
  </si>
  <si>
    <t>rs7715256</t>
  </si>
  <si>
    <t>GALNT10</t>
  </si>
  <si>
    <t>rs2176040</t>
  </si>
  <si>
    <t>LOC646736</t>
  </si>
  <si>
    <t>rs2972143</t>
  </si>
  <si>
    <t>rs6091540</t>
  </si>
  <si>
    <t>ZFP64</t>
  </si>
  <si>
    <t>Chr.</t>
  </si>
  <si>
    <t>rs905938</t>
  </si>
  <si>
    <t>DCST2</t>
  </si>
  <si>
    <t>rs10919388</t>
  </si>
  <si>
    <t>GORAB</t>
  </si>
  <si>
    <t>rs1385167</t>
  </si>
  <si>
    <t>MEIS1</t>
  </si>
  <si>
    <t>rs1569135</t>
  </si>
  <si>
    <t>CALCRL</t>
  </si>
  <si>
    <t>rs10804591</t>
  </si>
  <si>
    <t>PLXND1</t>
  </si>
  <si>
    <t>rs17451107</t>
  </si>
  <si>
    <t>LEKR1</t>
  </si>
  <si>
    <t>rs3805389</t>
  </si>
  <si>
    <t>NMU</t>
  </si>
  <si>
    <t>rs9991328</t>
  </si>
  <si>
    <t>FAM13A</t>
  </si>
  <si>
    <t>rs303084</t>
  </si>
  <si>
    <t>SPATA5-FGF2</t>
  </si>
  <si>
    <t>rs9687846</t>
  </si>
  <si>
    <t>MAP3K1</t>
  </si>
  <si>
    <t>rs6556301</t>
  </si>
  <si>
    <t>FGFR4</t>
  </si>
  <si>
    <t>rs7759742</t>
  </si>
  <si>
    <t>BTNL2</t>
  </si>
  <si>
    <t>rs1776897</t>
  </si>
  <si>
    <t>HMGA1</t>
  </si>
  <si>
    <t>rs7801581</t>
  </si>
  <si>
    <t>HOXA11</t>
  </si>
  <si>
    <t>rs7830933</t>
  </si>
  <si>
    <t>NKX2-6</t>
  </si>
  <si>
    <t>rs12679556</t>
  </si>
  <si>
    <t>MSC</t>
  </si>
  <si>
    <t>rs10991437</t>
  </si>
  <si>
    <t>ABCA1</t>
  </si>
  <si>
    <t>rs7917772</t>
  </si>
  <si>
    <t>SFXN2</t>
  </si>
  <si>
    <t>rs11231693</t>
  </si>
  <si>
    <t>MACROD1-VEGFB</t>
  </si>
  <si>
    <t>rs4765219</t>
  </si>
  <si>
    <t>CCDC92</t>
  </si>
  <si>
    <t>rs8042543</t>
  </si>
  <si>
    <t>KLF13</t>
  </si>
  <si>
    <t xml:space="preserve">no proxy </t>
  </si>
  <si>
    <t>rs8030605</t>
  </si>
  <si>
    <t>RFX7</t>
  </si>
  <si>
    <t>rs1440372</t>
  </si>
  <si>
    <t>SMAD6</t>
  </si>
  <si>
    <t>rs2925979</t>
  </si>
  <si>
    <t>CMIP</t>
  </si>
  <si>
    <t>rs4646404</t>
  </si>
  <si>
    <t>PEMT</t>
  </si>
  <si>
    <t>rs8066985</t>
  </si>
  <si>
    <t>KCNJ2</t>
  </si>
  <si>
    <t>rs1120297</t>
  </si>
  <si>
    <t>rs12454712</t>
  </si>
  <si>
    <t>BCL2</t>
  </si>
  <si>
    <t>rs12608504</t>
  </si>
  <si>
    <t>JUND</t>
  </si>
  <si>
    <t>rs4081724</t>
  </si>
  <si>
    <t>CEBPA</t>
  </si>
  <si>
    <t>rs979012</t>
  </si>
  <si>
    <t>BMP2</t>
  </si>
  <si>
    <t>rs224333</t>
  </si>
  <si>
    <t>GDF5</t>
  </si>
  <si>
    <t>rs6090583</t>
  </si>
  <si>
    <t>EYA2</t>
  </si>
  <si>
    <t>Novel all-ancestry meta-analyses</t>
  </si>
  <si>
    <t>rs1534696</t>
  </si>
  <si>
    <t>SNX10</t>
  </si>
  <si>
    <t>rs2645294</t>
  </si>
  <si>
    <t>TBX15-WARS2</t>
  </si>
  <si>
    <t>rs10923712</t>
  </si>
  <si>
    <t>rs714515</t>
  </si>
  <si>
    <t>DNM3-PIGC</t>
  </si>
  <si>
    <t>rs2820443</t>
  </si>
  <si>
    <t>LYPLAL1</t>
  </si>
  <si>
    <t>rs10195252</t>
  </si>
  <si>
    <t>GRB14-COBLL1</t>
  </si>
  <si>
    <t>rs17819328</t>
  </si>
  <si>
    <t>PPARG</t>
  </si>
  <si>
    <t>rs2276824</t>
  </si>
  <si>
    <t>rs2371767</t>
  </si>
  <si>
    <t>ADAMTS9</t>
  </si>
  <si>
    <t xml:space="preserve"> rs4616635</t>
  </si>
  <si>
    <t>rs1045241</t>
  </si>
  <si>
    <t>TNFAIP8-HSD17B4</t>
  </si>
  <si>
    <t>rs7705502</t>
  </si>
  <si>
    <t>CPEB4</t>
  </si>
  <si>
    <t>rs1294410</t>
  </si>
  <si>
    <t>LY86</t>
  </si>
  <si>
    <t>rs1294438</t>
  </si>
  <si>
    <t>rs1358980</t>
  </si>
  <si>
    <t>VEGFA</t>
  </si>
  <si>
    <t>rs1936805</t>
  </si>
  <si>
    <t>RSPO3</t>
  </si>
  <si>
    <t>rs10245353</t>
  </si>
  <si>
    <t>NFE2L3</t>
  </si>
  <si>
    <t>rs2391168</t>
  </si>
  <si>
    <t>rs10842707</t>
  </si>
  <si>
    <t>ITPR2-SSPN</t>
  </si>
  <si>
    <t>rs7132434</t>
  </si>
  <si>
    <t>rs1443512</t>
  </si>
  <si>
    <t>HOXC13</t>
  </si>
  <si>
    <t>rs2294239</t>
  </si>
  <si>
    <t>ZNRF3-KREMEN1</t>
  </si>
  <si>
    <t>Effect allele</t>
  </si>
  <si>
    <t>Other allele</t>
  </si>
  <si>
    <t>Effect allele freq</t>
  </si>
  <si>
    <t>GIANT Consortium</t>
  </si>
  <si>
    <t>UCLEB Consortium</t>
  </si>
  <si>
    <t>Number</t>
  </si>
  <si>
    <t>Beta</t>
  </si>
  <si>
    <t>SE</t>
  </si>
  <si>
    <t>P-val</t>
  </si>
  <si>
    <t>Studies</t>
  </si>
  <si>
    <t>G</t>
  </si>
  <si>
    <t>A</t>
  </si>
  <si>
    <t>C</t>
  </si>
  <si>
    <t>T</t>
  </si>
  <si>
    <t>rs11074446</t>
  </si>
  <si>
    <t>&lt;1.0E-40</t>
  </si>
  <si>
    <t>2.3E-06*</t>
  </si>
  <si>
    <t>1.63E-7*</t>
  </si>
  <si>
    <t>1.42E-7§</t>
  </si>
  <si>
    <t>5.00E-7§</t>
  </si>
  <si>
    <r>
      <t xml:space="preserve">UCLEB </t>
    </r>
    <r>
      <rPr>
        <sz val="8"/>
        <color theme="1"/>
        <rFont val="Calibri"/>
        <family val="2"/>
      </rPr>
      <t> </t>
    </r>
    <r>
      <rPr>
        <b/>
        <sz val="10"/>
        <color rgb="FF000000"/>
        <rFont val="Times New Roman"/>
        <family val="1"/>
      </rPr>
      <t>Consortium</t>
    </r>
  </si>
  <si>
    <t>1.0E-04*</t>
  </si>
  <si>
    <t>2.1E-03*</t>
  </si>
  <si>
    <t>1.5E-03*</t>
  </si>
  <si>
    <t>5.6E-05*</t>
  </si>
  <si>
    <r>
      <t>r</t>
    </r>
    <r>
      <rPr>
        <b/>
        <vertAlign val="superscript"/>
        <sz val="10"/>
        <color rgb="FF000000"/>
        <rFont val="Times New Roman"/>
        <family val="1"/>
      </rPr>
      <t>2</t>
    </r>
  </si>
  <si>
    <r>
      <t>PBRM1</t>
    </r>
    <r>
      <rPr>
        <i/>
        <vertAlign val="superscript"/>
        <sz val="10"/>
        <color rgb="FF000000"/>
        <rFont val="Times New Roman"/>
        <family val="1"/>
      </rPr>
      <t>c</t>
    </r>
  </si>
  <si>
    <t>56.0 (5.9)</t>
  </si>
  <si>
    <t>46.0 (2.4)</t>
  </si>
  <si>
    <t>30.0 (4.8)</t>
  </si>
  <si>
    <t>110 (59.3)</t>
  </si>
  <si>
    <t>77.2 (14.4)</t>
  </si>
  <si>
    <t>85.2 (14.7)</t>
  </si>
  <si>
    <t>12.8 (11.0)</t>
  </si>
  <si>
    <t>164.9 (24.3)</t>
  </si>
  <si>
    <t>1179 (334)</t>
  </si>
  <si>
    <t>132.8 (17.2)</t>
  </si>
  <si>
    <t>1766 (612)</t>
  </si>
  <si>
    <t>102 (13.2)</t>
  </si>
  <si>
    <t>90.6 (16.7)</t>
  </si>
  <si>
    <t>15825 (198727)</t>
  </si>
  <si>
    <t>2296 (830)</t>
  </si>
  <si>
    <t>1574 (2026)</t>
  </si>
  <si>
    <t>rs6727573</t>
  </si>
  <si>
    <t>rs815710</t>
  </si>
  <si>
    <t>rs3772883</t>
  </si>
  <si>
    <t>rs2022464</t>
  </si>
  <si>
    <t>rs13207671</t>
  </si>
  <si>
    <t>rs11201714</t>
  </si>
  <si>
    <t>rs17113301</t>
  </si>
  <si>
    <t>rs12421648</t>
  </si>
  <si>
    <t>rs11625899</t>
  </si>
  <si>
    <t>rs2726034</t>
  </si>
  <si>
    <t>rs14235</t>
  </si>
  <si>
    <t>rs3026101</t>
  </si>
  <si>
    <t>rs11663558</t>
  </si>
  <si>
    <t>rs10192119</t>
  </si>
  <si>
    <t>rs8024986</t>
  </si>
  <si>
    <t>rs8082647</t>
  </si>
  <si>
    <t>rs1330106</t>
  </si>
  <si>
    <t>rs10488551</t>
  </si>
  <si>
    <t>rs6604872</t>
  </si>
  <si>
    <t>rs17381664</t>
  </si>
  <si>
    <t>rs10489741</t>
  </si>
  <si>
    <t>rs2867125</t>
  </si>
  <si>
    <t>rs11676272</t>
  </si>
  <si>
    <t>rs9818122</t>
  </si>
  <si>
    <t>rs10513801</t>
  </si>
  <si>
    <t>rs10057967</t>
  </si>
  <si>
    <t>rs943005</t>
  </si>
  <si>
    <t>rs12679314</t>
  </si>
  <si>
    <t>rs4929927</t>
  </si>
  <si>
    <t>rs7124681</t>
  </si>
  <si>
    <t>rs4776982</t>
  </si>
  <si>
    <t>rs6497416</t>
  </si>
  <si>
    <t>rs2008514</t>
  </si>
  <si>
    <t>rs29942</t>
  </si>
  <si>
    <t>rs7719067</t>
  </si>
  <si>
    <t>rs1399627</t>
  </si>
  <si>
    <t xml:space="preserve">Metabochip Proxy </t>
  </si>
  <si>
    <t>rs879620</t>
  </si>
  <si>
    <t xml:space="preserve">GWAS Proxy </t>
  </si>
  <si>
    <t>rs11683016</t>
  </si>
  <si>
    <t>rs3805383</t>
  </si>
  <si>
    <t>rs2780226</t>
  </si>
  <si>
    <t>rs13273073</t>
  </si>
  <si>
    <t>rs4738141</t>
  </si>
  <si>
    <t>rs10846580</t>
  </si>
  <si>
    <t>rs1550586</t>
  </si>
  <si>
    <t>rs893902</t>
  </si>
  <si>
    <t>rs9899840</t>
  </si>
  <si>
    <t>rs4911178</t>
  </si>
  <si>
    <t>rs6018188</t>
  </si>
  <si>
    <t>rs1011731</t>
  </si>
  <si>
    <t>rs3001032</t>
  </si>
  <si>
    <t>rs2590838</t>
  </si>
  <si>
    <t>rs6772129</t>
  </si>
  <si>
    <t>rs1045242</t>
  </si>
  <si>
    <t>rs7736263</t>
  </si>
  <si>
    <t>rs718314</t>
  </si>
  <si>
    <t>b_ivw</t>
  </si>
  <si>
    <t>se_ivw</t>
  </si>
  <si>
    <t>i2_ivw</t>
  </si>
  <si>
    <t>ivwp</t>
  </si>
  <si>
    <t>i2_lci_ivw</t>
  </si>
  <si>
    <t>i2_uci_ivw</t>
  </si>
  <si>
    <t>b_egg_slope</t>
  </si>
  <si>
    <t>se_egg_slope</t>
  </si>
  <si>
    <t>p_egg_slope</t>
  </si>
  <si>
    <t>b_egg_cons</t>
  </si>
  <si>
    <t>se_egg_cons</t>
  </si>
  <si>
    <t>p_egg_cons</t>
  </si>
  <si>
    <t>b_med</t>
  </si>
  <si>
    <t>se_med</t>
  </si>
  <si>
    <t>29.0 (6.0)</t>
  </si>
  <si>
    <t>1.4 (0.4)</t>
  </si>
  <si>
    <t>128.6 (22.1)</t>
  </si>
  <si>
    <t>79.5 (18.7)</t>
  </si>
  <si>
    <r>
      <t>Aged 45-65, with oversampling BMI&gt;27kg/m</t>
    </r>
    <r>
      <rPr>
        <vertAlign val="superscript"/>
        <sz val="10"/>
        <color rgb="FF000000"/>
        <rFont val="Times New Roman"/>
        <family val="1"/>
      </rPr>
      <t>2</t>
    </r>
    <r>
      <rPr>
        <sz val="10"/>
        <color rgb="FF000000"/>
        <rFont val="Times New Roman"/>
        <family val="1"/>
      </rPr>
      <t>. GPs, adverts, registries</t>
    </r>
  </si>
  <si>
    <t>Illumina HumanCoreExome-24v1_A Beadchip</t>
  </si>
  <si>
    <t>&gt;98</t>
  </si>
  <si>
    <t>53.0(0.0)</t>
  </si>
  <si>
    <t>1992-1994</t>
  </si>
  <si>
    <t>2.1 (1.5)</t>
  </si>
  <si>
    <t>1997-1999</t>
  </si>
  <si>
    <t>NA</t>
  </si>
  <si>
    <t>CHD</t>
  </si>
  <si>
    <t>Ischaemic stroke</t>
  </si>
  <si>
    <t>Mean</t>
  </si>
  <si>
    <t>Min</t>
  </si>
  <si>
    <t>Max</t>
  </si>
  <si>
    <t>Std. Dev</t>
  </si>
  <si>
    <t>LCI</t>
  </si>
  <si>
    <t>UCI</t>
  </si>
  <si>
    <t>2002-2004</t>
  </si>
  <si>
    <t>2004-5</t>
  </si>
  <si>
    <t>2004-5/ 2008-9</t>
  </si>
  <si>
    <t>63.7(8.1)</t>
  </si>
  <si>
    <t>61.0(8.7)</t>
  </si>
  <si>
    <t>2003-2004</t>
  </si>
  <si>
    <t>&gt;99</t>
  </si>
  <si>
    <t>&lt;=2</t>
  </si>
  <si>
    <t>1979-1997</t>
  </si>
  <si>
    <t>n/a categorical</t>
  </si>
  <si>
    <t>OR</t>
  </si>
  <si>
    <t>IVW</t>
  </si>
  <si>
    <t>p-value</t>
  </si>
  <si>
    <t>MR-Egger</t>
  </si>
  <si>
    <t>Weighted median</t>
  </si>
  <si>
    <t>64.6 (6.2)</t>
  </si>
  <si>
    <t>2006/2008</t>
  </si>
  <si>
    <t>Genetic association</t>
  </si>
  <si>
    <t>N</t>
  </si>
  <si>
    <t>slope</t>
  </si>
  <si>
    <t>diff</t>
  </si>
  <si>
    <t>mean</t>
  </si>
  <si>
    <t>percent</t>
  </si>
  <si>
    <r>
      <t>&gt;10</t>
    </r>
    <r>
      <rPr>
        <vertAlign val="superscript"/>
        <sz val="10"/>
        <color rgb="FF000000"/>
        <rFont val="Times New Roman"/>
        <family val="1"/>
      </rPr>
      <t>-5</t>
    </r>
  </si>
  <si>
    <r>
      <t>&gt;10</t>
    </r>
    <r>
      <rPr>
        <vertAlign val="superscript"/>
        <sz val="10"/>
        <color rgb="FF000000"/>
        <rFont val="Times New Roman"/>
        <family val="1"/>
      </rPr>
      <t>-7</t>
    </r>
  </si>
  <si>
    <r>
      <t>&gt;10</t>
    </r>
    <r>
      <rPr>
        <vertAlign val="superscript"/>
        <sz val="10"/>
        <color rgb="FF000000"/>
        <rFont val="Times New Roman"/>
        <family val="1"/>
      </rPr>
      <t>-6</t>
    </r>
  </si>
  <si>
    <r>
      <t>&gt;10</t>
    </r>
    <r>
      <rPr>
        <vertAlign val="superscript"/>
        <sz val="10"/>
        <color theme="1"/>
        <rFont val="Times New Roman"/>
        <family val="1"/>
      </rPr>
      <t>-6</t>
    </r>
  </si>
  <si>
    <t>Coronary heart disease</t>
  </si>
  <si>
    <t>rs3936510</t>
  </si>
  <si>
    <t>(0.999,1.000)</t>
  </si>
  <si>
    <t>(1.000,1.003)</t>
  </si>
  <si>
    <t>(0.999,1.001)</t>
  </si>
  <si>
    <t>(1.001,1.004)</t>
  </si>
  <si>
    <t>Observational effect per 1SD adiposity; genetic association effect per adiposity-increasing allele</t>
  </si>
  <si>
    <t>Estimates are standardised beta co-efficients</t>
  </si>
  <si>
    <t>0.7 (0.1)</t>
  </si>
  <si>
    <t>0.8 (0.2)</t>
  </si>
  <si>
    <t>EGFR</t>
  </si>
  <si>
    <t>FEV1:FVC</t>
  </si>
  <si>
    <t>SBP</t>
  </si>
  <si>
    <t>log Triglycerides</t>
  </si>
  <si>
    <t>Triglycerides GLGC</t>
  </si>
  <si>
    <t>Creatinine</t>
  </si>
  <si>
    <t>PRinterval</t>
  </si>
  <si>
    <t>Sokolow lyon</t>
  </si>
  <si>
    <t>WC</t>
  </si>
  <si>
    <t>WHR</t>
  </si>
  <si>
    <t>log CIMT</t>
  </si>
  <si>
    <t>log Fibrinogen</t>
  </si>
  <si>
    <t>beta</t>
  </si>
  <si>
    <t>26.8(4.2)</t>
  </si>
  <si>
    <t>101.3 (22.4)</t>
  </si>
  <si>
    <t>168.6 (28.0)</t>
  </si>
  <si>
    <t>119.1 (92.7)</t>
  </si>
  <si>
    <t>72.0 (21.4)</t>
  </si>
  <si>
    <t>5.5 (1.4)</t>
  </si>
  <si>
    <t>2.6 (1.9)</t>
  </si>
  <si>
    <t>10.4 (10.9)</t>
  </si>
  <si>
    <t>3.8 (0.8)</t>
  </si>
  <si>
    <t>154.6 (21.9)</t>
  </si>
  <si>
    <t>1.6 (0.7)</t>
  </si>
  <si>
    <t>73.3 (13.4)</t>
  </si>
  <si>
    <t>0.6 (0.1)</t>
  </si>
  <si>
    <t>5.7 (1.1)</t>
  </si>
  <si>
    <t>1.5 (1.0)</t>
  </si>
  <si>
    <t>Numbers correspond to Figure 1b</t>
  </si>
  <si>
    <t>Numbers correspond to Figure 1a</t>
  </si>
  <si>
    <t>N Cases</t>
  </si>
  <si>
    <t>various - see supplementary material Deloukas et al., 2013</t>
  </si>
  <si>
    <t>53.0 (0.0)</t>
  </si>
  <si>
    <r>
      <t>I</t>
    </r>
    <r>
      <rPr>
        <vertAlign val="superscript"/>
        <sz val="10"/>
        <color theme="1"/>
        <rFont val="Times New Roman"/>
        <family val="1"/>
      </rPr>
      <t>2</t>
    </r>
  </si>
  <si>
    <r>
      <t>OR</t>
    </r>
    <r>
      <rPr>
        <vertAlign val="subscript"/>
        <sz val="10"/>
        <color theme="1"/>
        <rFont val="Times New Roman"/>
        <family val="1"/>
      </rPr>
      <t>slope</t>
    </r>
  </si>
  <si>
    <r>
      <t>LCI</t>
    </r>
    <r>
      <rPr>
        <vertAlign val="subscript"/>
        <sz val="10"/>
        <color theme="1"/>
        <rFont val="Times New Roman"/>
        <family val="1"/>
      </rPr>
      <t>slope</t>
    </r>
  </si>
  <si>
    <r>
      <t>UCI</t>
    </r>
    <r>
      <rPr>
        <vertAlign val="subscript"/>
        <sz val="10"/>
        <color theme="1"/>
        <rFont val="Times New Roman"/>
        <family val="1"/>
      </rPr>
      <t>slope</t>
    </r>
  </si>
  <si>
    <r>
      <t>p-value</t>
    </r>
    <r>
      <rPr>
        <vertAlign val="subscript"/>
        <sz val="10"/>
        <color theme="1"/>
        <rFont val="Times New Roman"/>
        <family val="1"/>
      </rPr>
      <t>slope</t>
    </r>
  </si>
  <si>
    <r>
      <t>p-value</t>
    </r>
    <r>
      <rPr>
        <vertAlign val="subscript"/>
        <sz val="10"/>
        <color theme="1"/>
        <rFont val="Times New Roman"/>
        <family val="1"/>
      </rPr>
      <t>intercept</t>
    </r>
  </si>
  <si>
    <t>BMI including rs7903146</t>
  </si>
  <si>
    <t>BMI excluding rs7903146</t>
  </si>
  <si>
    <t>Current study</t>
  </si>
  <si>
    <t>T2D</t>
  </si>
  <si>
    <t>Hagg, 2015</t>
  </si>
  <si>
    <t>Holmes, 2014</t>
  </si>
  <si>
    <t>OR*</t>
  </si>
  <si>
    <t>Cases</t>
  </si>
  <si>
    <t>Power (Type1 error rate 0.05)</t>
  </si>
  <si>
    <t>7/319817</t>
  </si>
  <si>
    <t>7/313119</t>
  </si>
  <si>
    <t>7/253927</t>
  </si>
  <si>
    <t>7/332121</t>
  </si>
  <si>
    <t>7/332195</t>
  </si>
  <si>
    <t>7/330190</t>
  </si>
  <si>
    <t>7/323641</t>
  </si>
  <si>
    <t>7/332114</t>
  </si>
  <si>
    <t>7/332082</t>
  </si>
  <si>
    <t>7/332343</t>
  </si>
  <si>
    <t>7/332510</t>
  </si>
  <si>
    <t>7/293427</t>
  </si>
  <si>
    <t>6/330423</t>
  </si>
  <si>
    <t>1/321117</t>
  </si>
  <si>
    <t>7/332354</t>
  </si>
  <si>
    <t>7/332474</t>
  </si>
  <si>
    <t>7/332473</t>
  </si>
  <si>
    <t>7/330784</t>
  </si>
  <si>
    <t>7/332360</t>
  </si>
  <si>
    <t>7/330935</t>
  </si>
  <si>
    <t>7/332088</t>
  </si>
  <si>
    <t>7/329567</t>
  </si>
  <si>
    <t>7/332505</t>
  </si>
  <si>
    <t>1/320050</t>
  </si>
  <si>
    <t>7/332190</t>
  </si>
  <si>
    <t>7/325879</t>
  </si>
  <si>
    <t>7/331204</t>
  </si>
  <si>
    <t>7/332350</t>
  </si>
  <si>
    <t>7/318253</t>
  </si>
  <si>
    <t>7/317566</t>
  </si>
  <si>
    <t>7/331927</t>
  </si>
  <si>
    <t>7/332447</t>
  </si>
  <si>
    <t>6/330060</t>
  </si>
  <si>
    <t>7/281884</t>
  </si>
  <si>
    <t>7/331076</t>
  </si>
  <si>
    <t>7/328746</t>
  </si>
  <si>
    <t>7/294808</t>
  </si>
  <si>
    <t>7/331928</t>
  </si>
  <si>
    <t>7/332249</t>
  </si>
  <si>
    <t>7/326219</t>
  </si>
  <si>
    <t>7/329242</t>
  </si>
  <si>
    <t>7/329621</t>
  </si>
  <si>
    <t>7/332307</t>
  </si>
  <si>
    <t>7/317908</t>
  </si>
  <si>
    <t>7/332463</t>
  </si>
  <si>
    <t>1/321155</t>
  </si>
  <si>
    <t>7/330497</t>
  </si>
  <si>
    <t>7/331112</t>
  </si>
  <si>
    <t>7/332387</t>
  </si>
  <si>
    <t xml:space="preserve">* Odds ratio per 1-SD adiposity trait from observational studies/ previous MR </t>
  </si>
  <si>
    <t>Corbin, 2016</t>
  </si>
  <si>
    <t>1.7%**</t>
  </si>
  <si>
    <t>1.2%***</t>
  </si>
  <si>
    <t>** Assumed for 97 SNP instrument based on current analyses; not stated in paper</t>
  </si>
  <si>
    <t>N (studies/individuals)</t>
  </si>
  <si>
    <t>PBRM1c</t>
  </si>
  <si>
    <t>*** Modelled for 32 SNP instrument; not stated in paper</t>
  </si>
  <si>
    <t>Supplementary Table 1: Baseline characteristics and genotyping details of contributing studies</t>
  </si>
  <si>
    <t>Supplementary Table 2: CHD ascertainment and number of cases by study</t>
  </si>
  <si>
    <r>
      <t>Supplementary Table 3: SNPs and proxies included in genetic</t>
    </r>
    <r>
      <rPr>
        <sz val="12"/>
        <color theme="1"/>
        <rFont val="Calibri"/>
        <family val="2"/>
      </rPr>
      <t> </t>
    </r>
    <r>
      <rPr>
        <b/>
        <sz val="12"/>
        <color theme="1"/>
        <rFont val="Times New Roman"/>
        <family val="1"/>
      </rPr>
      <t xml:space="preserve"> instrument for BMI</t>
    </r>
  </si>
  <si>
    <r>
      <t>Supplementary Table 4: SNPs and proxies included in genetic</t>
    </r>
    <r>
      <rPr>
        <sz val="12"/>
        <color theme="1"/>
        <rFont val="Calibri"/>
        <family val="2"/>
      </rPr>
      <t> </t>
    </r>
    <r>
      <rPr>
        <b/>
        <sz val="12"/>
        <color theme="1"/>
        <rFont val="Times New Roman"/>
        <family val="1"/>
      </rPr>
      <t xml:space="preserve"> instrument for BMI</t>
    </r>
  </si>
  <si>
    <t>OR per 1SD BMI</t>
  </si>
  <si>
    <t>Sorted by descending beta effect</t>
  </si>
  <si>
    <t>Genotyping method</t>
  </si>
  <si>
    <t>TOTAL</t>
  </si>
  <si>
    <t>Sub-total UCLEB/ non-consortia studies*</t>
  </si>
  <si>
    <t>Sub-total CARDIOGRAM+C4D consortium</t>
  </si>
  <si>
    <t xml:space="preserve">*Note: Sub-total does not equal sum of individual studies as some studies contributed to CARDIOGRAM+C4D </t>
  </si>
  <si>
    <t>Emdin, 2017</t>
  </si>
  <si>
    <t>1.5%****</t>
  </si>
  <si>
    <t>Binary outcomes</t>
  </si>
  <si>
    <t>Continuous outcomes</t>
  </si>
  <si>
    <t>Mean difference**</t>
  </si>
  <si>
    <t xml:space="preserve">Adjusted OR* </t>
  </si>
  <si>
    <t>*OR per 1SD adiposity trait; adjusted for smoking</t>
  </si>
  <si>
    <t>**Mean difference per 1SD adiposity trait; adjusted for smoking</t>
  </si>
  <si>
    <t>OR per 1SD adiposity (BMI; WHRadjBMI)</t>
  </si>
  <si>
    <t>**** Proportion of WHRadjBMI variance accounted for by 48 SNP instrument in UK Biobank IPD quoted by Emdin et al., 2017</t>
  </si>
  <si>
    <t>Cardioembolic</t>
  </si>
  <si>
    <t>Large vessel disease</t>
  </si>
  <si>
    <t>Small vessel disease</t>
  </si>
  <si>
    <t>Haemorrhagic stroke</t>
  </si>
  <si>
    <t>Stroke sub-types</t>
  </si>
  <si>
    <t>Supplementary Table 18: Association of WHRadjBMI snps with z-score standarized BMI</t>
  </si>
  <si>
    <t>Supplementary Table 17: IV estimates with MVMR adjustment for smoking; BMI and WHRadjBMI</t>
  </si>
  <si>
    <r>
      <t>Supplementary Table 16: Observational and genetic association of BMI and WHRadjBMI with common confounders in individual participant data</t>
    </r>
    <r>
      <rPr>
        <sz val="8"/>
        <color theme="1"/>
        <rFont val="Times New Roman"/>
        <family val="1"/>
      </rPr>
      <t> </t>
    </r>
  </si>
  <si>
    <t>Supplementary Table 15: IV estimates of BMI and T2D; including and excluding rs7903146</t>
  </si>
  <si>
    <t>Supplementary Table 14:  MR-Egger estimates of the assocation of adiposity (BMI and WHRadjBMI) with cardiometabolic outcomes</t>
  </si>
  <si>
    <t>Supplementary Table 13: Comparison of observational and IV estimates in individual particpant data; per SD WHRadjBMI</t>
  </si>
  <si>
    <t>Supplementary Table 12: Comparison of observational and IV estimates in individual particpant data; per SD BMI</t>
  </si>
  <si>
    <t>Supplementary Table 11: IV estimates of WHRadjBMI and continuous traits; IVW,  MR-Egger and weighted median; mean/ percentage difference per SD WHRadjBMI</t>
  </si>
  <si>
    <t>Supplementary Table 10: IV estimates of BMI and continuous traits; IVW,  MR-Egger and weighted median; mean/ percentage difference per SD BMI</t>
  </si>
  <si>
    <t>Supplementary Table 9: Association of individual WHRadjBMI SNPs with WHRadjBMI</t>
  </si>
  <si>
    <t>Supplementary Table 8: Association of individual BMI SNPs with BMI</t>
  </si>
  <si>
    <t>Supplementary Table 7: Distribution of binary traits/ outcomes by study</t>
  </si>
  <si>
    <t>Supplementary Table 6: Distribution of continuous traits by study</t>
  </si>
  <si>
    <r>
      <t>Supplementary Table 5:  Power, cases, and R</t>
    </r>
    <r>
      <rPr>
        <b/>
        <vertAlign val="super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 xml:space="preserve"> in current study versus previous studies</t>
    </r>
  </si>
  <si>
    <r>
      <t>R</t>
    </r>
    <r>
      <rPr>
        <b/>
        <vertAlign val="superscript"/>
        <sz val="10"/>
        <color theme="1"/>
        <rFont val="Times New Roman"/>
        <family val="1"/>
      </rPr>
      <t>2</t>
    </r>
    <r>
      <rPr>
        <b/>
        <vertAlign val="subscript"/>
        <sz val="10"/>
        <color theme="1"/>
        <rFont val="Times New Roman"/>
        <family val="1"/>
      </rPr>
      <t>GX</t>
    </r>
  </si>
  <si>
    <r>
      <t>OR</t>
    </r>
    <r>
      <rPr>
        <vertAlign val="subscript"/>
        <sz val="11"/>
        <color theme="1"/>
        <rFont val="Times New Roman"/>
        <family val="1"/>
      </rPr>
      <t>slope</t>
    </r>
  </si>
  <si>
    <r>
      <t>LCI</t>
    </r>
    <r>
      <rPr>
        <vertAlign val="subscript"/>
        <sz val="11"/>
        <color theme="1"/>
        <rFont val="Times New Roman"/>
        <family val="1"/>
      </rPr>
      <t>slope</t>
    </r>
  </si>
  <si>
    <r>
      <t>UCI</t>
    </r>
    <r>
      <rPr>
        <vertAlign val="subscript"/>
        <sz val="11"/>
        <color theme="1"/>
        <rFont val="Times New Roman"/>
        <family val="1"/>
      </rPr>
      <t>slope</t>
    </r>
  </si>
  <si>
    <r>
      <t>p-value</t>
    </r>
    <r>
      <rPr>
        <vertAlign val="subscript"/>
        <sz val="11"/>
        <color theme="1"/>
        <rFont val="Times New Roman"/>
        <family val="1"/>
      </rPr>
      <t>intercept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</si>
</sst>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%"/>
  </numFmts>
  <fonts count="36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vertAlign val="superscript"/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vertAlign val="subscript"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Calibri"/>
      <family val="2"/>
    </font>
    <font>
      <b/>
      <sz val="13"/>
      <color theme="1"/>
      <name val="Times New Roman"/>
      <family val="1"/>
    </font>
    <font>
      <b/>
      <i/>
      <sz val="10"/>
      <color rgb="FF000000"/>
      <name val="Times New Roman"/>
      <family val="1"/>
    </font>
    <font>
      <b/>
      <vertAlign val="superscript"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theme="1"/>
      <name val="Calibri"/>
      <family val="2"/>
    </font>
    <font>
      <i/>
      <vertAlign val="superscript"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0"/>
      <color theme="1"/>
      <name val="Times New Roman"/>
      <family val="1"/>
    </font>
    <font>
      <vertAlign val="subscript"/>
      <sz val="10"/>
      <color theme="1"/>
      <name val="Times New Roman"/>
      <family val="1"/>
    </font>
    <font>
      <sz val="12"/>
      <color theme="1"/>
      <name val="Calibri"/>
      <family val="2"/>
    </font>
    <font>
      <i/>
      <sz val="10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vertAlign val="subscript"/>
      <sz val="10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3" fillId="0" borderId="0" applyFont="0" applyFill="0" applyBorder="0" applyAlignment="0" applyProtection="0"/>
  </cellStyleXfs>
  <cellXfs count="320">
    <xf numFmtId="0" fontId="0" fillId="0" borderId="0" xfId="0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textRotation="90" wrapText="1"/>
    </xf>
    <xf numFmtId="0" fontId="3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2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6" fillId="0" borderId="0" xfId="0" applyNumberFormat="1" applyFont="1"/>
    <xf numFmtId="49" fontId="3" fillId="0" borderId="0" xfId="0" applyNumberFormat="1" applyFont="1"/>
    <xf numFmtId="49" fontId="1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6" fillId="0" borderId="9" xfId="0" applyNumberFormat="1" applyFont="1" applyBorder="1"/>
    <xf numFmtId="49" fontId="6" fillId="0" borderId="9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/>
    <xf numFmtId="0" fontId="3" fillId="0" borderId="0" xfId="0" applyFont="1" applyBorder="1"/>
    <xf numFmtId="0" fontId="3" fillId="0" borderId="9" xfId="0" applyFont="1" applyBorder="1"/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1" fontId="2" fillId="0" borderId="0" xfId="0" applyNumberFormat="1" applyFont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1" fontId="2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/>
    <xf numFmtId="0" fontId="13" fillId="0" borderId="14" xfId="0" applyFont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4" fillId="0" borderId="0" xfId="0" applyFont="1"/>
    <xf numFmtId="0" fontId="18" fillId="0" borderId="0" xfId="0" applyFont="1"/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textRotation="90" wrapText="1"/>
    </xf>
    <xf numFmtId="0" fontId="3" fillId="0" borderId="0" xfId="0" applyFont="1" applyFill="1"/>
    <xf numFmtId="0" fontId="19" fillId="0" borderId="7" xfId="0" applyFont="1" applyFill="1" applyBorder="1" applyAlignment="1">
      <alignment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9" xfId="0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/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/>
    <xf numFmtId="0" fontId="6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wrapText="1"/>
    </xf>
    <xf numFmtId="0" fontId="6" fillId="0" borderId="15" xfId="0" applyFont="1" applyBorder="1" applyAlignment="1">
      <alignment horizontal="center"/>
    </xf>
    <xf numFmtId="3" fontId="2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19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1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0" fontId="18" fillId="0" borderId="0" xfId="0" applyFont="1" applyFill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9" fontId="2" fillId="0" borderId="0" xfId="0" applyNumberFormat="1" applyFont="1" applyFill="1" applyAlignment="1">
      <alignment horizontal="center" vertical="center"/>
    </xf>
    <xf numFmtId="164" fontId="0" fillId="0" borderId="0" xfId="0" applyNumberFormat="1" applyFill="1" applyAlignment="1">
      <alignment horizontal="right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 vertical="center"/>
    </xf>
    <xf numFmtId="164" fontId="18" fillId="0" borderId="0" xfId="0" applyNumberFormat="1" applyFont="1" applyFill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8" fillId="0" borderId="9" xfId="0" applyFont="1" applyBorder="1"/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textRotation="90" wrapText="1"/>
    </xf>
    <xf numFmtId="0" fontId="3" fillId="0" borderId="1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90"/>
    </xf>
    <xf numFmtId="0" fontId="1" fillId="0" borderId="17" xfId="0" applyFont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3" fillId="0" borderId="2" xfId="0" applyFont="1" applyBorder="1"/>
    <xf numFmtId="0" fontId="4" fillId="0" borderId="1" xfId="0" applyFont="1" applyBorder="1" applyAlignment="1">
      <alignment horizontal="left"/>
    </xf>
    <xf numFmtId="0" fontId="3" fillId="0" borderId="1" xfId="0" applyFont="1" applyBorder="1"/>
    <xf numFmtId="0" fontId="4" fillId="0" borderId="0" xfId="0" applyFont="1" applyBorder="1" applyAlignment="1">
      <alignment horizontal="left"/>
    </xf>
    <xf numFmtId="0" fontId="20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8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8" fillId="0" borderId="0" xfId="0" applyFont="1"/>
    <xf numFmtId="0" fontId="27" fillId="0" borderId="0" xfId="0" applyFont="1"/>
    <xf numFmtId="0" fontId="3" fillId="0" borderId="2" xfId="0" applyFont="1" applyBorder="1" applyAlignment="1">
      <alignment horizontal="center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9" fontId="3" fillId="0" borderId="0" xfId="0" applyNumberFormat="1" applyFont="1" applyAlignment="1">
      <alignment horizontal="center"/>
    </xf>
    <xf numFmtId="9" fontId="20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18" fillId="0" borderId="0" xfId="0" applyNumberFormat="1" applyFont="1"/>
    <xf numFmtId="3" fontId="3" fillId="0" borderId="0" xfId="0" applyNumberFormat="1" applyFont="1"/>
    <xf numFmtId="166" fontId="3" fillId="0" borderId="0" xfId="0" applyNumberFormat="1" applyFont="1" applyAlignment="1">
      <alignment horizontal="center"/>
    </xf>
    <xf numFmtId="166" fontId="3" fillId="0" borderId="9" xfId="0" applyNumberFormat="1" applyFont="1" applyBorder="1" applyAlignment="1">
      <alignment horizontal="center"/>
    </xf>
    <xf numFmtId="0" fontId="27" fillId="0" borderId="0" xfId="0" applyFont="1" applyFill="1" applyBorder="1"/>
    <xf numFmtId="0" fontId="18" fillId="0" borderId="0" xfId="0" applyFont="1" applyAlignment="1">
      <alignment horizontal="right"/>
    </xf>
    <xf numFmtId="0" fontId="18" fillId="0" borderId="2" xfId="0" applyFont="1" applyBorder="1" applyAlignment="1">
      <alignment horizontal="left"/>
    </xf>
    <xf numFmtId="0" fontId="18" fillId="0" borderId="1" xfId="0" applyFont="1" applyBorder="1" applyAlignment="1">
      <alignment horizontal="right"/>
    </xf>
    <xf numFmtId="0" fontId="18" fillId="0" borderId="0" xfId="0" applyFont="1" applyFill="1" applyAlignment="1"/>
    <xf numFmtId="0" fontId="18" fillId="0" borderId="0" xfId="0" applyFont="1" applyBorder="1" applyAlignment="1">
      <alignment horizontal="right"/>
    </xf>
    <xf numFmtId="0" fontId="18" fillId="0" borderId="0" xfId="0" applyFont="1" applyAlignment="1"/>
    <xf numFmtId="0" fontId="18" fillId="0" borderId="0" xfId="0" applyFont="1" applyFill="1" applyAlignment="1">
      <alignment horizontal="right"/>
    </xf>
    <xf numFmtId="1" fontId="18" fillId="0" borderId="0" xfId="0" applyNumberFormat="1" applyFont="1" applyAlignment="1">
      <alignment horizontal="right"/>
    </xf>
    <xf numFmtId="165" fontId="18" fillId="0" borderId="0" xfId="0" applyNumberFormat="1" applyFont="1" applyFill="1" applyAlignment="1">
      <alignment horizontal="right"/>
    </xf>
    <xf numFmtId="0" fontId="18" fillId="0" borderId="9" xfId="0" applyFont="1" applyBorder="1" applyAlignment="1">
      <alignment horizontal="right"/>
    </xf>
    <xf numFmtId="0" fontId="18" fillId="0" borderId="0" xfId="0" applyFont="1" applyBorder="1"/>
    <xf numFmtId="0" fontId="10" fillId="0" borderId="0" xfId="0" applyFont="1" applyAlignment="1">
      <alignment vertical="center"/>
    </xf>
    <xf numFmtId="164" fontId="18" fillId="0" borderId="2" xfId="0" applyNumberFormat="1" applyFont="1" applyFill="1" applyBorder="1"/>
    <xf numFmtId="164" fontId="18" fillId="0" borderId="1" xfId="0" applyNumberFormat="1" applyFont="1" applyFill="1" applyBorder="1"/>
    <xf numFmtId="0" fontId="25" fillId="0" borderId="1" xfId="0" applyFont="1" applyBorder="1" applyAlignment="1">
      <alignment horizontal="right"/>
    </xf>
    <xf numFmtId="164" fontId="3" fillId="0" borderId="0" xfId="0" applyNumberFormat="1" applyFont="1"/>
    <xf numFmtId="164" fontId="18" fillId="0" borderId="0" xfId="0" applyNumberFormat="1" applyFont="1"/>
    <xf numFmtId="2" fontId="3" fillId="0" borderId="0" xfId="0" applyNumberFormat="1" applyFont="1"/>
    <xf numFmtId="9" fontId="3" fillId="0" borderId="0" xfId="1" applyFont="1"/>
    <xf numFmtId="164" fontId="3" fillId="0" borderId="0" xfId="0" applyNumberFormat="1" applyFont="1" applyFill="1"/>
    <xf numFmtId="9" fontId="3" fillId="0" borderId="0" xfId="1" applyFont="1" applyFill="1"/>
    <xf numFmtId="2" fontId="3" fillId="0" borderId="0" xfId="0" applyNumberFormat="1" applyFont="1" applyFill="1"/>
    <xf numFmtId="2" fontId="3" fillId="0" borderId="0" xfId="0" applyNumberFormat="1" applyFont="1" applyAlignment="1">
      <alignment horizontal="right"/>
    </xf>
    <xf numFmtId="164" fontId="3" fillId="0" borderId="9" xfId="0" applyNumberFormat="1" applyFont="1" applyBorder="1"/>
    <xf numFmtId="164" fontId="18" fillId="0" borderId="9" xfId="0" applyNumberFormat="1" applyFont="1" applyBorder="1"/>
    <xf numFmtId="164" fontId="27" fillId="0" borderId="0" xfId="0" applyNumberFormat="1" applyFont="1"/>
    <xf numFmtId="164" fontId="18" fillId="0" borderId="2" xfId="0" applyNumberFormat="1" applyFont="1" applyBorder="1"/>
    <xf numFmtId="164" fontId="18" fillId="3" borderId="0" xfId="0" applyNumberFormat="1" applyFont="1" applyFill="1"/>
    <xf numFmtId="164" fontId="18" fillId="0" borderId="0" xfId="0" applyNumberFormat="1" applyFont="1" applyBorder="1"/>
    <xf numFmtId="49" fontId="10" fillId="0" borderId="0" xfId="0" applyNumberFormat="1" applyFont="1"/>
    <xf numFmtId="0" fontId="10" fillId="0" borderId="0" xfId="0" applyFont="1" applyFill="1"/>
    <xf numFmtId="0" fontId="18" fillId="0" borderId="2" xfId="0" applyFont="1" applyFill="1" applyBorder="1"/>
    <xf numFmtId="0" fontId="18" fillId="0" borderId="1" xfId="0" applyFont="1" applyFill="1" applyBorder="1"/>
    <xf numFmtId="0" fontId="18" fillId="0" borderId="1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2" fontId="18" fillId="0" borderId="0" xfId="0" applyNumberFormat="1" applyFont="1" applyFill="1"/>
    <xf numFmtId="0" fontId="32" fillId="0" borderId="0" xfId="0" applyFont="1" applyFill="1"/>
    <xf numFmtId="2" fontId="18" fillId="0" borderId="0" xfId="0" applyNumberFormat="1" applyFont="1"/>
    <xf numFmtId="0" fontId="18" fillId="0" borderId="9" xfId="0" applyFont="1" applyFill="1" applyBorder="1"/>
    <xf numFmtId="2" fontId="33" fillId="0" borderId="0" xfId="0" applyNumberFormat="1" applyFont="1" applyFill="1"/>
    <xf numFmtId="164" fontId="33" fillId="0" borderId="0" xfId="0" applyNumberFormat="1" applyFont="1" applyFill="1"/>
    <xf numFmtId="0" fontId="33" fillId="0" borderId="0" xfId="0" applyFont="1" applyFill="1"/>
    <xf numFmtId="0" fontId="32" fillId="0" borderId="0" xfId="0" applyFont="1"/>
    <xf numFmtId="2" fontId="18" fillId="0" borderId="0" xfId="0" applyNumberFormat="1" applyFont="1" applyFill="1" applyAlignment="1">
      <alignment horizontal="right"/>
    </xf>
    <xf numFmtId="0" fontId="18" fillId="0" borderId="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" xfId="0" applyFont="1" applyBorder="1"/>
    <xf numFmtId="2" fontId="18" fillId="0" borderId="1" xfId="0" applyNumberFormat="1" applyFont="1" applyBorder="1" applyAlignment="1">
      <alignment horizontal="right"/>
    </xf>
    <xf numFmtId="2" fontId="18" fillId="0" borderId="0" xfId="0" applyNumberFormat="1" applyFont="1" applyAlignment="1">
      <alignment horizontal="right"/>
    </xf>
    <xf numFmtId="2" fontId="18" fillId="0" borderId="9" xfId="0" applyNumberFormat="1" applyFont="1" applyBorder="1" applyAlignment="1">
      <alignment horizontal="right"/>
    </xf>
    <xf numFmtId="0" fontId="32" fillId="0" borderId="0" xfId="0" applyFont="1" applyFill="1" applyBorder="1"/>
    <xf numFmtId="0" fontId="34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34" fillId="0" borderId="16" xfId="0" applyFont="1" applyBorder="1"/>
    <xf numFmtId="0" fontId="34" fillId="0" borderId="16" xfId="0" applyFont="1" applyBorder="1" applyAlignment="1">
      <alignment horizontal="center" wrapText="1"/>
    </xf>
    <xf numFmtId="2" fontId="34" fillId="0" borderId="16" xfId="0" applyNumberFormat="1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2" fontId="33" fillId="0" borderId="0" xfId="0" applyNumberFormat="1" applyFont="1" applyAlignment="1">
      <alignment horizontal="center"/>
    </xf>
    <xf numFmtId="0" fontId="33" fillId="0" borderId="9" xfId="0" applyFont="1" applyBorder="1" applyAlignment="1">
      <alignment horizontal="left"/>
    </xf>
    <xf numFmtId="0" fontId="33" fillId="0" borderId="9" xfId="0" applyFont="1" applyBorder="1" applyAlignment="1">
      <alignment horizontal="center"/>
    </xf>
    <xf numFmtId="2" fontId="33" fillId="0" borderId="9" xfId="0" applyNumberFormat="1" applyFont="1" applyBorder="1" applyAlignment="1">
      <alignment horizontal="center"/>
    </xf>
    <xf numFmtId="0" fontId="35" fillId="0" borderId="0" xfId="0" applyFont="1"/>
    <xf numFmtId="0" fontId="33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6" fontId="3" fillId="0" borderId="0" xfId="0" applyNumberFormat="1" applyFont="1" applyAlignment="1">
      <alignment horizontal="center"/>
    </xf>
    <xf numFmtId="166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2" fontId="18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zoomScale="90" zoomScaleNormal="90" workbookViewId="0">
      <pane xSplit="1" topLeftCell="B1" activePane="topRight" state="frozen"/>
      <selection activeCell="A4" sqref="A4"/>
      <selection pane="topRight"/>
    </sheetView>
  </sheetViews>
  <sheetFormatPr defaultRowHeight="12.75" x14ac:dyDescent="0.2"/>
  <cols>
    <col min="1" max="1" width="23.7109375" style="1" customWidth="1"/>
    <col min="2" max="7" width="12.7109375" style="1" customWidth="1"/>
    <col min="8" max="8" width="11.85546875" style="1" customWidth="1"/>
    <col min="9" max="10" width="12.7109375" style="1" customWidth="1"/>
    <col min="11" max="11" width="12.85546875" style="1" customWidth="1"/>
    <col min="12" max="12" width="11.5703125" style="1" customWidth="1"/>
    <col min="13" max="13" width="3.5703125" style="6" customWidth="1"/>
    <col min="14" max="15" width="12.7109375" style="1" customWidth="1"/>
    <col min="16" max="16" width="16.7109375" style="1" customWidth="1"/>
    <col min="17" max="17" width="19.140625" style="1" customWidth="1"/>
    <col min="18" max="18" width="12.7109375" style="1" customWidth="1"/>
    <col min="19" max="16384" width="9.140625" style="1"/>
  </cols>
  <sheetData>
    <row r="1" spans="1:21" ht="22.5" customHeight="1" x14ac:dyDescent="0.25">
      <c r="A1" s="203" t="s">
        <v>1072</v>
      </c>
    </row>
    <row r="2" spans="1:21" ht="23.25" customHeight="1" x14ac:dyDescent="0.2">
      <c r="A2" s="9"/>
      <c r="B2" s="290" t="s">
        <v>0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N2" s="290" t="s">
        <v>1</v>
      </c>
      <c r="O2" s="290"/>
      <c r="P2" s="290"/>
      <c r="Q2" s="290"/>
      <c r="R2" s="290"/>
    </row>
    <row r="3" spans="1:21" s="8" customFormat="1" ht="113.25" customHeight="1" thickBot="1" x14ac:dyDescent="0.3">
      <c r="A3" s="10" t="s">
        <v>2</v>
      </c>
      <c r="B3" s="11" t="s">
        <v>7</v>
      </c>
      <c r="C3" s="11" t="s">
        <v>9</v>
      </c>
      <c r="D3" s="11" t="s">
        <v>3</v>
      </c>
      <c r="E3" s="11" t="s">
        <v>60</v>
      </c>
      <c r="F3" s="11" t="s">
        <v>10</v>
      </c>
      <c r="G3" s="11" t="s">
        <v>62</v>
      </c>
      <c r="H3" s="53" t="s">
        <v>63</v>
      </c>
      <c r="I3" s="11" t="s">
        <v>11</v>
      </c>
      <c r="J3" s="11" t="s">
        <v>5</v>
      </c>
      <c r="K3" s="11" t="s">
        <v>29</v>
      </c>
      <c r="L3" s="11" t="s">
        <v>8</v>
      </c>
      <c r="N3" s="12" t="s">
        <v>28</v>
      </c>
      <c r="O3" s="12" t="s">
        <v>31</v>
      </c>
      <c r="P3" s="11" t="s">
        <v>27</v>
      </c>
      <c r="Q3" s="53" t="s">
        <v>78</v>
      </c>
      <c r="R3" s="12" t="s">
        <v>30</v>
      </c>
    </row>
    <row r="4" spans="1:21" ht="33.75" customHeight="1" thickTop="1" x14ac:dyDescent="0.2">
      <c r="A4" s="2" t="s">
        <v>12</v>
      </c>
      <c r="B4" s="3" t="s">
        <v>14</v>
      </c>
      <c r="C4" s="3" t="s">
        <v>13</v>
      </c>
      <c r="D4" s="3" t="s">
        <v>13</v>
      </c>
      <c r="E4" s="3" t="s">
        <v>13</v>
      </c>
      <c r="F4" s="3" t="s">
        <v>13</v>
      </c>
      <c r="G4" s="3" t="s">
        <v>13</v>
      </c>
      <c r="H4" s="3" t="s">
        <v>13</v>
      </c>
      <c r="I4" s="3" t="s">
        <v>13</v>
      </c>
      <c r="J4" s="124" t="s">
        <v>14</v>
      </c>
      <c r="K4" s="3" t="s">
        <v>52</v>
      </c>
      <c r="L4" s="3" t="s">
        <v>13</v>
      </c>
      <c r="M4" s="1"/>
      <c r="N4" s="126" t="s">
        <v>52</v>
      </c>
      <c r="O4" s="126" t="s">
        <v>52</v>
      </c>
      <c r="P4" s="3" t="s">
        <v>13</v>
      </c>
      <c r="Q4" s="119" t="s">
        <v>13</v>
      </c>
      <c r="R4" s="126" t="s">
        <v>52</v>
      </c>
      <c r="S4" s="128"/>
      <c r="T4" s="128"/>
      <c r="U4" s="128"/>
    </row>
    <row r="5" spans="1:21" s="5" customFormat="1" ht="67.5" customHeight="1" x14ac:dyDescent="0.25">
      <c r="A5" s="2" t="s">
        <v>15</v>
      </c>
      <c r="B5" s="124" t="s">
        <v>17</v>
      </c>
      <c r="C5" s="124" t="s">
        <v>16</v>
      </c>
      <c r="D5" s="124" t="s">
        <v>16</v>
      </c>
      <c r="E5" s="124" t="s">
        <v>16</v>
      </c>
      <c r="F5" s="124" t="s">
        <v>16</v>
      </c>
      <c r="G5" s="124" t="s">
        <v>18</v>
      </c>
      <c r="H5" s="124" t="s">
        <v>18</v>
      </c>
      <c r="I5" s="126" t="s">
        <v>54</v>
      </c>
      <c r="J5" s="124" t="s">
        <v>17</v>
      </c>
      <c r="K5" s="124" t="s">
        <v>58</v>
      </c>
      <c r="L5" s="126" t="s">
        <v>59</v>
      </c>
      <c r="N5" s="126" t="s">
        <v>55</v>
      </c>
      <c r="O5" s="126" t="s">
        <v>55</v>
      </c>
      <c r="P5" s="124" t="s">
        <v>461</v>
      </c>
      <c r="Q5" s="124" t="s">
        <v>914</v>
      </c>
      <c r="R5" s="126" t="s">
        <v>53</v>
      </c>
      <c r="S5" s="128"/>
      <c r="T5" s="128"/>
      <c r="U5" s="128"/>
    </row>
    <row r="6" spans="1:21" ht="30" customHeight="1" x14ac:dyDescent="0.2">
      <c r="A6" s="2" t="s">
        <v>50</v>
      </c>
      <c r="B6" s="3">
        <v>50</v>
      </c>
      <c r="C6" s="3">
        <v>100</v>
      </c>
      <c r="D6" s="3">
        <v>0</v>
      </c>
      <c r="E6" s="3">
        <v>100</v>
      </c>
      <c r="F6" s="3">
        <v>50</v>
      </c>
      <c r="G6" s="3">
        <v>44</v>
      </c>
      <c r="H6" s="3">
        <v>42</v>
      </c>
      <c r="I6" s="3">
        <v>50</v>
      </c>
      <c r="J6" s="124">
        <v>50</v>
      </c>
      <c r="K6" s="3">
        <v>0</v>
      </c>
      <c r="L6" s="3">
        <v>66</v>
      </c>
      <c r="M6" s="1"/>
      <c r="N6" s="126">
        <v>82</v>
      </c>
      <c r="O6" s="126">
        <v>74</v>
      </c>
      <c r="P6" s="7">
        <v>41</v>
      </c>
      <c r="Q6" s="136">
        <v>48</v>
      </c>
      <c r="R6" s="126">
        <v>48.3</v>
      </c>
      <c r="S6" s="128"/>
      <c r="T6" s="128"/>
      <c r="U6" s="128"/>
    </row>
    <row r="7" spans="1:21" ht="30" customHeight="1" x14ac:dyDescent="0.2">
      <c r="A7" s="2" t="s">
        <v>49</v>
      </c>
      <c r="B7" s="3" t="s">
        <v>65</v>
      </c>
      <c r="C7" s="3" t="s">
        <v>64</v>
      </c>
      <c r="D7" s="3" t="s">
        <v>67</v>
      </c>
      <c r="E7" s="3" t="s">
        <v>68</v>
      </c>
      <c r="F7" s="3" t="s">
        <v>69</v>
      </c>
      <c r="G7" s="3" t="s">
        <v>70</v>
      </c>
      <c r="H7" s="16" t="s">
        <v>74</v>
      </c>
      <c r="I7" s="3" t="s">
        <v>71</v>
      </c>
      <c r="J7" s="124" t="s">
        <v>917</v>
      </c>
      <c r="K7" s="132" t="s">
        <v>945</v>
      </c>
      <c r="L7" s="3" t="s">
        <v>72</v>
      </c>
      <c r="M7" s="1"/>
      <c r="N7" s="126" t="s">
        <v>933</v>
      </c>
      <c r="O7" s="126" t="s">
        <v>934</v>
      </c>
      <c r="P7" s="136" t="s">
        <v>939</v>
      </c>
      <c r="Q7" s="136" t="s">
        <v>823</v>
      </c>
      <c r="R7" s="126" t="s">
        <v>51</v>
      </c>
      <c r="S7" s="128"/>
      <c r="T7" s="128"/>
      <c r="U7" s="128"/>
    </row>
    <row r="8" spans="1:21" ht="30" customHeight="1" x14ac:dyDescent="0.2">
      <c r="A8" s="2" t="s">
        <v>19</v>
      </c>
      <c r="B8" s="3">
        <v>1958</v>
      </c>
      <c r="C8" s="3" t="s">
        <v>24</v>
      </c>
      <c r="D8" s="3" t="s">
        <v>20</v>
      </c>
      <c r="E8" s="3" t="s">
        <v>21</v>
      </c>
      <c r="F8" s="3" t="s">
        <v>25</v>
      </c>
      <c r="G8" s="3" t="s">
        <v>22</v>
      </c>
      <c r="H8" s="3" t="s">
        <v>22</v>
      </c>
      <c r="I8" s="3" t="s">
        <v>26</v>
      </c>
      <c r="J8" s="124">
        <v>1946</v>
      </c>
      <c r="K8" s="132" t="s">
        <v>57</v>
      </c>
      <c r="L8" s="3" t="s">
        <v>23</v>
      </c>
      <c r="M8" s="1"/>
      <c r="N8" s="126" t="s">
        <v>56</v>
      </c>
      <c r="O8" s="126" t="s">
        <v>56</v>
      </c>
      <c r="P8" s="7">
        <v>1992</v>
      </c>
      <c r="Q8" s="121" t="s">
        <v>301</v>
      </c>
      <c r="R8" s="126" t="s">
        <v>920</v>
      </c>
      <c r="S8" s="128"/>
      <c r="T8" s="128"/>
      <c r="U8" s="128"/>
    </row>
    <row r="9" spans="1:21" ht="40.5" customHeight="1" x14ac:dyDescent="0.2">
      <c r="A9" s="2" t="s">
        <v>45</v>
      </c>
      <c r="B9" s="3">
        <f>1958+45</f>
        <v>2003</v>
      </c>
      <c r="C9" s="3" t="s">
        <v>56</v>
      </c>
      <c r="D9" s="3" t="s">
        <v>20</v>
      </c>
      <c r="E9" s="132" t="s">
        <v>938</v>
      </c>
      <c r="F9" s="132" t="s">
        <v>918</v>
      </c>
      <c r="G9" s="132" t="s">
        <v>931</v>
      </c>
      <c r="H9" s="132" t="s">
        <v>932</v>
      </c>
      <c r="I9" s="124" t="s">
        <v>26</v>
      </c>
      <c r="J9" s="124">
        <v>1999</v>
      </c>
      <c r="K9" s="132" t="s">
        <v>57</v>
      </c>
      <c r="L9" s="3" t="s">
        <v>930</v>
      </c>
      <c r="M9" s="1"/>
      <c r="N9" s="135" t="s">
        <v>22</v>
      </c>
      <c r="O9" s="135" t="s">
        <v>935</v>
      </c>
      <c r="P9" s="153" t="s">
        <v>946</v>
      </c>
      <c r="Q9" s="121" t="s">
        <v>301</v>
      </c>
      <c r="R9" s="126" t="s">
        <v>920</v>
      </c>
      <c r="S9" s="128"/>
      <c r="T9" s="150"/>
      <c r="U9" s="150"/>
    </row>
    <row r="10" spans="1:21" ht="30" customHeight="1" x14ac:dyDescent="0.2">
      <c r="A10" s="13" t="s">
        <v>36</v>
      </c>
      <c r="B10" s="3">
        <v>5839</v>
      </c>
      <c r="C10" s="3">
        <v>2453</v>
      </c>
      <c r="D10" s="3">
        <v>2024</v>
      </c>
      <c r="E10" s="3">
        <v>1397</v>
      </c>
      <c r="F10" s="3">
        <v>850</v>
      </c>
      <c r="G10" s="47">
        <v>1982</v>
      </c>
      <c r="H10" s="47">
        <v>3402</v>
      </c>
      <c r="I10" s="3">
        <v>1057</v>
      </c>
      <c r="J10" s="124">
        <v>2464</v>
      </c>
      <c r="K10" s="132">
        <v>1582</v>
      </c>
      <c r="L10" s="3">
        <v>3408</v>
      </c>
      <c r="M10" s="1"/>
      <c r="N10" s="126">
        <v>3804</v>
      </c>
      <c r="O10" s="126">
        <v>2493</v>
      </c>
      <c r="P10" s="7">
        <v>5669</v>
      </c>
      <c r="Q10" s="121">
        <v>5744</v>
      </c>
      <c r="R10" s="126">
        <v>5244</v>
      </c>
      <c r="S10" s="128"/>
      <c r="T10" s="128"/>
      <c r="U10" s="128"/>
    </row>
    <row r="11" spans="1:21" ht="30" customHeight="1" x14ac:dyDescent="0.2">
      <c r="A11" s="2" t="s">
        <v>66</v>
      </c>
      <c r="B11" s="3">
        <v>5559</v>
      </c>
      <c r="C11" s="3">
        <v>1998</v>
      </c>
      <c r="D11" s="3">
        <v>1964</v>
      </c>
      <c r="E11" s="3">
        <v>1314</v>
      </c>
      <c r="F11" s="3">
        <v>700</v>
      </c>
      <c r="G11" s="3">
        <v>1861</v>
      </c>
      <c r="H11" s="47">
        <v>3433</v>
      </c>
      <c r="I11" s="3">
        <v>989</v>
      </c>
      <c r="J11" s="124">
        <v>2426</v>
      </c>
      <c r="K11" s="132">
        <v>1472</v>
      </c>
      <c r="L11" s="3">
        <v>3057</v>
      </c>
      <c r="M11" s="1"/>
      <c r="N11" s="126">
        <v>3804</v>
      </c>
      <c r="O11" s="126">
        <v>2462</v>
      </c>
      <c r="P11" s="7">
        <v>4917</v>
      </c>
      <c r="Q11" s="121">
        <v>5744</v>
      </c>
      <c r="R11" s="126">
        <v>5244</v>
      </c>
      <c r="S11" s="128"/>
      <c r="T11" s="128"/>
      <c r="U11" s="128"/>
    </row>
    <row r="12" spans="1:21" ht="45.75" customHeight="1" x14ac:dyDescent="0.2">
      <c r="A12" s="13" t="s">
        <v>1078</v>
      </c>
      <c r="B12" s="14" t="s">
        <v>34</v>
      </c>
      <c r="C12" s="14" t="s">
        <v>34</v>
      </c>
      <c r="D12" s="14" t="s">
        <v>34</v>
      </c>
      <c r="E12" s="14" t="s">
        <v>34</v>
      </c>
      <c r="F12" s="14" t="s">
        <v>34</v>
      </c>
      <c r="G12" s="14" t="s">
        <v>34</v>
      </c>
      <c r="H12" s="14" t="s">
        <v>35</v>
      </c>
      <c r="I12" s="14" t="s">
        <v>34</v>
      </c>
      <c r="J12" s="127" t="s">
        <v>34</v>
      </c>
      <c r="K12" s="137" t="s">
        <v>34</v>
      </c>
      <c r="L12" s="14" t="s">
        <v>34</v>
      </c>
      <c r="M12" s="1"/>
      <c r="N12" s="126" t="s">
        <v>35</v>
      </c>
      <c r="O12" s="126" t="s">
        <v>35</v>
      </c>
      <c r="P12" s="7" t="s">
        <v>35</v>
      </c>
      <c r="Q12" s="121" t="s">
        <v>915</v>
      </c>
      <c r="R12" s="136" t="s">
        <v>35</v>
      </c>
      <c r="S12" s="143"/>
      <c r="T12" s="128"/>
      <c r="U12" s="128"/>
    </row>
    <row r="13" spans="1:21" ht="30" customHeight="1" x14ac:dyDescent="0.2">
      <c r="A13" s="48" t="s">
        <v>32</v>
      </c>
      <c r="B13" s="14" t="s">
        <v>46</v>
      </c>
      <c r="C13" s="14" t="s">
        <v>46</v>
      </c>
      <c r="D13" s="14" t="s">
        <v>46</v>
      </c>
      <c r="E13" s="14" t="s">
        <v>46</v>
      </c>
      <c r="F13" s="14" t="s">
        <v>46</v>
      </c>
      <c r="G13" s="14" t="s">
        <v>46</v>
      </c>
      <c r="H13" s="14" t="s">
        <v>46</v>
      </c>
      <c r="I13" s="14" t="s">
        <v>46</v>
      </c>
      <c r="J13" s="127" t="s">
        <v>46</v>
      </c>
      <c r="K13" s="14" t="s">
        <v>46</v>
      </c>
      <c r="L13" s="14" t="s">
        <v>46</v>
      </c>
      <c r="M13" s="1"/>
      <c r="N13" s="126" t="s">
        <v>46</v>
      </c>
      <c r="O13" s="126" t="s">
        <v>936</v>
      </c>
      <c r="P13" s="14" t="s">
        <v>46</v>
      </c>
      <c r="Q13" s="122" t="s">
        <v>916</v>
      </c>
      <c r="R13" s="136">
        <v>97.5</v>
      </c>
      <c r="S13" s="143"/>
      <c r="T13" s="128"/>
      <c r="U13" s="128"/>
    </row>
    <row r="14" spans="1:21" ht="30" customHeight="1" x14ac:dyDescent="0.2">
      <c r="A14" s="48" t="s">
        <v>48</v>
      </c>
      <c r="B14" s="14" t="s">
        <v>47</v>
      </c>
      <c r="C14" s="14" t="s">
        <v>47</v>
      </c>
      <c r="D14" s="14" t="s">
        <v>47</v>
      </c>
      <c r="E14" s="14" t="s">
        <v>47</v>
      </c>
      <c r="F14" s="14" t="s">
        <v>47</v>
      </c>
      <c r="G14" s="14" t="s">
        <v>47</v>
      </c>
      <c r="H14" s="14" t="s">
        <v>47</v>
      </c>
      <c r="I14" s="14" t="s">
        <v>47</v>
      </c>
      <c r="J14" s="127" t="s">
        <v>47</v>
      </c>
      <c r="K14" s="14" t="s">
        <v>47</v>
      </c>
      <c r="L14" s="14" t="s">
        <v>47</v>
      </c>
      <c r="M14" s="1"/>
      <c r="N14" s="126" t="s">
        <v>47</v>
      </c>
      <c r="O14" s="126" t="s">
        <v>937</v>
      </c>
      <c r="P14" s="14" t="s">
        <v>47</v>
      </c>
      <c r="Q14" s="122" t="s">
        <v>47</v>
      </c>
      <c r="R14" s="136" t="s">
        <v>921</v>
      </c>
      <c r="S14" s="143"/>
      <c r="T14" s="128"/>
      <c r="U14" s="128"/>
    </row>
    <row r="15" spans="1:21" ht="33.75" customHeight="1" thickBot="1" x14ac:dyDescent="0.25">
      <c r="A15" s="49" t="s">
        <v>33</v>
      </c>
      <c r="B15" s="4" t="s">
        <v>953</v>
      </c>
      <c r="C15" s="125" t="s">
        <v>953</v>
      </c>
      <c r="D15" s="125" t="s">
        <v>953</v>
      </c>
      <c r="E15" s="125" t="s">
        <v>953</v>
      </c>
      <c r="F15" s="125" t="s">
        <v>953</v>
      </c>
      <c r="G15" s="125" t="s">
        <v>953</v>
      </c>
      <c r="H15" s="156" t="s">
        <v>61</v>
      </c>
      <c r="I15" s="125" t="s">
        <v>953</v>
      </c>
      <c r="J15" s="125" t="s">
        <v>953</v>
      </c>
      <c r="K15" s="125" t="s">
        <v>953</v>
      </c>
      <c r="L15" s="125" t="s">
        <v>953</v>
      </c>
      <c r="M15" s="1"/>
      <c r="N15" s="125" t="s">
        <v>954</v>
      </c>
      <c r="O15" s="125" t="s">
        <v>955</v>
      </c>
      <c r="P15" s="4" t="s">
        <v>953</v>
      </c>
      <c r="Q15" s="120" t="s">
        <v>953</v>
      </c>
      <c r="R15" s="144" t="s">
        <v>956</v>
      </c>
      <c r="S15" s="143"/>
      <c r="T15" s="127"/>
      <c r="U15" s="127"/>
    </row>
    <row r="16" spans="1:21" ht="30" customHeight="1" thickTop="1" x14ac:dyDescent="0.2">
      <c r="A16" s="13"/>
      <c r="B16" s="14"/>
      <c r="C16" s="14"/>
      <c r="D16" s="14"/>
      <c r="E16" s="14"/>
      <c r="F16" s="137"/>
      <c r="G16" s="137"/>
      <c r="H16" s="137"/>
      <c r="I16" s="137"/>
      <c r="J16" s="137"/>
      <c r="K16" s="14"/>
      <c r="L16" s="14"/>
      <c r="M16" s="1"/>
      <c r="N16" s="15"/>
      <c r="O16" s="15"/>
      <c r="P16" s="15"/>
      <c r="Q16" s="15"/>
      <c r="R16" s="143"/>
      <c r="S16" s="138"/>
      <c r="T16" s="138"/>
    </row>
    <row r="17" spans="1:18" ht="30" customHeight="1" x14ac:dyDescent="0.2">
      <c r="A17" s="13"/>
      <c r="B17" s="14"/>
      <c r="C17" s="14"/>
      <c r="D17" s="14"/>
      <c r="E17" s="14"/>
      <c r="F17" s="137"/>
      <c r="G17" s="137"/>
      <c r="H17" s="137"/>
      <c r="I17" s="132"/>
      <c r="J17" s="137"/>
      <c r="K17" s="14"/>
      <c r="L17" s="14"/>
      <c r="M17" s="1"/>
      <c r="N17" s="15"/>
      <c r="O17" s="15"/>
      <c r="P17" s="15"/>
      <c r="Q17" s="15"/>
      <c r="R17" s="15"/>
    </row>
    <row r="18" spans="1:18" ht="30" customHeight="1" x14ac:dyDescent="0.2">
      <c r="A18" s="13"/>
      <c r="B18" s="14"/>
      <c r="C18" s="14"/>
      <c r="D18" s="14"/>
      <c r="E18" s="14"/>
      <c r="F18" s="137"/>
      <c r="G18" s="137"/>
      <c r="H18" s="137"/>
      <c r="I18" s="140"/>
      <c r="J18" s="137"/>
      <c r="K18" s="14"/>
      <c r="L18" s="14"/>
      <c r="M18" s="1"/>
      <c r="N18" s="15"/>
      <c r="O18" s="15"/>
      <c r="P18" s="15"/>
      <c r="Q18" s="15"/>
      <c r="R18" s="15"/>
    </row>
    <row r="19" spans="1:18" x14ac:dyDescent="0.2">
      <c r="A19" s="5"/>
      <c r="B19" s="5"/>
      <c r="C19" s="5"/>
      <c r="F19" s="137"/>
      <c r="G19" s="139"/>
      <c r="H19" s="139"/>
      <c r="I19" s="137"/>
      <c r="J19" s="137"/>
    </row>
    <row r="20" spans="1:18" x14ac:dyDescent="0.2">
      <c r="F20" s="137"/>
      <c r="G20" s="139"/>
      <c r="H20" s="139"/>
      <c r="I20" s="137"/>
      <c r="J20" s="137"/>
    </row>
    <row r="21" spans="1:18" x14ac:dyDescent="0.2">
      <c r="F21" s="137"/>
      <c r="G21" s="139"/>
      <c r="H21" s="139"/>
      <c r="I21" s="137"/>
      <c r="J21" s="137"/>
    </row>
    <row r="22" spans="1:18" x14ac:dyDescent="0.2">
      <c r="F22" s="137"/>
      <c r="G22" s="139"/>
      <c r="H22" s="139"/>
      <c r="I22" s="137"/>
      <c r="J22" s="137"/>
    </row>
    <row r="23" spans="1:18" x14ac:dyDescent="0.2">
      <c r="F23" s="137"/>
      <c r="G23" s="139"/>
      <c r="H23" s="139"/>
      <c r="I23" s="137"/>
      <c r="J23" s="137"/>
    </row>
    <row r="24" spans="1:18" x14ac:dyDescent="0.2">
      <c r="F24" s="137"/>
      <c r="G24" s="139"/>
      <c r="H24" s="139"/>
      <c r="I24" s="137"/>
      <c r="J24" s="137"/>
    </row>
    <row r="25" spans="1:18" x14ac:dyDescent="0.2">
      <c r="F25" s="137"/>
      <c r="G25" s="139"/>
      <c r="H25" s="139"/>
      <c r="I25" s="137"/>
      <c r="J25" s="137"/>
    </row>
    <row r="26" spans="1:18" x14ac:dyDescent="0.2">
      <c r="F26" s="137"/>
      <c r="G26" s="139"/>
      <c r="H26" s="139"/>
      <c r="I26" s="137"/>
      <c r="J26" s="137"/>
    </row>
    <row r="27" spans="1:18" x14ac:dyDescent="0.2">
      <c r="F27" s="137"/>
      <c r="G27" s="139"/>
      <c r="H27" s="139"/>
      <c r="I27" s="137"/>
      <c r="J27" s="137"/>
    </row>
    <row r="28" spans="1:18" x14ac:dyDescent="0.2">
      <c r="F28" s="137"/>
      <c r="G28" s="139"/>
      <c r="H28" s="139"/>
      <c r="I28" s="137"/>
      <c r="J28" s="137"/>
    </row>
    <row r="29" spans="1:18" x14ac:dyDescent="0.2">
      <c r="F29" s="139"/>
      <c r="G29" s="139"/>
      <c r="H29" s="139"/>
      <c r="I29" s="139"/>
      <c r="J29" s="139"/>
    </row>
    <row r="30" spans="1:18" x14ac:dyDescent="0.2">
      <c r="F30" s="139"/>
      <c r="G30" s="139"/>
      <c r="H30" s="139"/>
      <c r="I30" s="139"/>
      <c r="J30" s="139"/>
    </row>
  </sheetData>
  <mergeCells count="2">
    <mergeCell ref="B2:L2"/>
    <mergeCell ref="N2:R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workbookViewId="0">
      <selection activeCell="T42" sqref="T42"/>
    </sheetView>
  </sheetViews>
  <sheetFormatPr defaultRowHeight="15" x14ac:dyDescent="0.25"/>
  <cols>
    <col min="1" max="1" width="23.7109375" style="241" customWidth="1"/>
    <col min="2" max="2" width="10.7109375" style="241" hidden="1" customWidth="1"/>
    <col min="3" max="6" width="10" style="241" hidden="1" customWidth="1"/>
    <col min="7" max="7" width="10.28515625" style="241" hidden="1" customWidth="1"/>
    <col min="8" max="8" width="12.140625" style="241" hidden="1" customWidth="1"/>
    <col min="9" max="9" width="13.140625" style="241" hidden="1" customWidth="1"/>
    <col min="10" max="10" width="12.140625" style="241" hidden="1" customWidth="1"/>
    <col min="11" max="11" width="11.28515625" style="241" hidden="1" customWidth="1"/>
    <col min="12" max="12" width="12.140625" style="241" hidden="1" customWidth="1"/>
    <col min="13" max="13" width="11.28515625" style="241" hidden="1" customWidth="1"/>
    <col min="14" max="14" width="10.7109375" style="241" hidden="1" customWidth="1"/>
    <col min="15" max="15" width="10" style="241" hidden="1" customWidth="1"/>
    <col min="16" max="16" width="6.85546875" style="241" hidden="1" customWidth="1"/>
    <col min="17" max="25" width="9.140625" style="241"/>
    <col min="26" max="26" width="9.7109375" style="241" customWidth="1"/>
    <col min="27" max="27" width="11.42578125" style="241" customWidth="1"/>
    <col min="28" max="16384" width="9.140625" style="241"/>
  </cols>
  <sheetData>
    <row r="1" spans="1:31" s="167" customFormat="1" x14ac:dyDescent="0.25">
      <c r="A1" s="236" t="s">
        <v>1106</v>
      </c>
    </row>
    <row r="2" spans="1:31" s="167" customFormat="1" x14ac:dyDescent="0.25">
      <c r="A2" s="237"/>
      <c r="Q2" s="309" t="s">
        <v>941</v>
      </c>
      <c r="R2" s="309"/>
      <c r="S2" s="309"/>
      <c r="T2" s="309"/>
      <c r="U2" s="309"/>
      <c r="V2" s="186"/>
      <c r="W2" s="309" t="s">
        <v>943</v>
      </c>
      <c r="X2" s="309"/>
      <c r="Y2" s="309"/>
      <c r="Z2" s="309"/>
      <c r="AA2" s="309"/>
      <c r="AB2" s="186"/>
      <c r="AC2" s="309" t="s">
        <v>944</v>
      </c>
      <c r="AD2" s="309"/>
      <c r="AE2" s="309"/>
    </row>
    <row r="3" spans="1:31" s="167" customFormat="1" ht="17.25" thickBot="1" x14ac:dyDescent="0.3">
      <c r="A3" s="238"/>
      <c r="Q3" s="37" t="s">
        <v>950</v>
      </c>
      <c r="R3" s="37" t="s">
        <v>928</v>
      </c>
      <c r="S3" s="37" t="s">
        <v>929</v>
      </c>
      <c r="T3" s="37" t="s">
        <v>942</v>
      </c>
      <c r="U3" s="37" t="s">
        <v>1000</v>
      </c>
      <c r="V3" s="188"/>
      <c r="W3" s="239" t="s">
        <v>949</v>
      </c>
      <c r="X3" s="37" t="s">
        <v>1002</v>
      </c>
      <c r="Y3" s="37" t="s">
        <v>1003</v>
      </c>
      <c r="Z3" s="37" t="s">
        <v>1004</v>
      </c>
      <c r="AA3" s="37" t="s">
        <v>1005</v>
      </c>
      <c r="AB3" s="188"/>
      <c r="AC3" s="37" t="s">
        <v>950</v>
      </c>
      <c r="AD3" s="37" t="s">
        <v>928</v>
      </c>
      <c r="AE3" s="37" t="s">
        <v>929</v>
      </c>
    </row>
    <row r="4" spans="1:31" s="167" customFormat="1" ht="15.75" thickTop="1" x14ac:dyDescent="0.25">
      <c r="B4" s="167" t="s">
        <v>896</v>
      </c>
      <c r="C4" s="167" t="s">
        <v>897</v>
      </c>
      <c r="D4" s="167" t="s">
        <v>898</v>
      </c>
      <c r="E4" s="167" t="s">
        <v>899</v>
      </c>
      <c r="F4" s="167" t="s">
        <v>900</v>
      </c>
      <c r="G4" s="167" t="s">
        <v>901</v>
      </c>
      <c r="H4" s="167" t="s">
        <v>902</v>
      </c>
      <c r="I4" s="167" t="s">
        <v>903</v>
      </c>
      <c r="J4" s="167" t="s">
        <v>904</v>
      </c>
      <c r="K4" s="167" t="s">
        <v>905</v>
      </c>
      <c r="L4" s="167" t="s">
        <v>906</v>
      </c>
      <c r="M4" s="167" t="s">
        <v>907</v>
      </c>
      <c r="N4" s="167" t="s">
        <v>908</v>
      </c>
      <c r="O4" s="167" t="s">
        <v>909</v>
      </c>
      <c r="Q4" s="147"/>
      <c r="R4" s="147"/>
      <c r="S4" s="147"/>
      <c r="T4" s="147"/>
      <c r="U4" s="147"/>
      <c r="V4" s="43"/>
      <c r="W4" s="147"/>
      <c r="X4" s="147"/>
      <c r="Y4" s="147"/>
      <c r="Z4" s="147"/>
      <c r="AA4" s="147"/>
      <c r="AB4" s="43"/>
      <c r="AC4" s="147"/>
      <c r="AD4" s="147"/>
      <c r="AE4" s="147"/>
    </row>
    <row r="5" spans="1:31" s="167" customFormat="1" x14ac:dyDescent="0.25">
      <c r="Q5" s="146" t="s">
        <v>951</v>
      </c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</row>
    <row r="6" spans="1:31" x14ac:dyDescent="0.25">
      <c r="A6" s="240" t="s">
        <v>130</v>
      </c>
      <c r="B6" s="241">
        <v>-0.19068740000000001</v>
      </c>
      <c r="C6" s="241">
        <v>7.3384000000000005E-2</v>
      </c>
      <c r="D6" s="241">
        <v>0.56826310000000002</v>
      </c>
      <c r="E6" s="241">
        <v>9.3635000000000003E-3</v>
      </c>
      <c r="F6" s="241">
        <v>0.4585108</v>
      </c>
      <c r="G6" s="241">
        <v>0.65577010000000002</v>
      </c>
      <c r="H6" s="241">
        <v>-0.17859829999999999</v>
      </c>
      <c r="I6" s="241">
        <v>0.1799914</v>
      </c>
      <c r="J6" s="241">
        <v>0.32107059999999998</v>
      </c>
      <c r="K6" s="241">
        <v>-3.5579999999999997E-4</v>
      </c>
      <c r="L6" s="241">
        <v>4.8314999999999999E-3</v>
      </c>
      <c r="M6" s="241">
        <v>0.94130219999999998</v>
      </c>
      <c r="N6" s="241">
        <v>-0.13198760000000001</v>
      </c>
      <c r="O6" s="241">
        <v>8.9950000000000002E-2</v>
      </c>
      <c r="Q6" s="242">
        <f t="shared" ref="Q6:Q22" si="0">(B6)</f>
        <v>-0.19068740000000001</v>
      </c>
      <c r="R6" s="242">
        <f t="shared" ref="R6:R22" si="1">(B6-(1.96*C6))</f>
        <v>-0.33452004000000002</v>
      </c>
      <c r="S6" s="242">
        <f t="shared" ref="S6:S22" si="2">(B6+(1.96*C6))</f>
        <v>-4.6854759999999995E-2</v>
      </c>
      <c r="T6" s="240">
        <f t="shared" ref="T6:T22" si="3">E6</f>
        <v>9.3635000000000003E-3</v>
      </c>
      <c r="U6" s="243">
        <f t="shared" ref="U6:U22" si="4">D6</f>
        <v>0.56826310000000002</v>
      </c>
      <c r="V6" s="243"/>
      <c r="W6" s="242">
        <f t="shared" ref="W6:W22" si="5">(H6)</f>
        <v>-0.17859829999999999</v>
      </c>
      <c r="X6" s="242">
        <f t="shared" ref="X6:X22" si="6">(H6-(1.96*I6))</f>
        <v>-0.53138144399999998</v>
      </c>
      <c r="Y6" s="242">
        <f t="shared" ref="Y6:Y22" si="7">(H6+(1.96*I6))</f>
        <v>0.17418484400000001</v>
      </c>
      <c r="Z6" s="240">
        <f>J6</f>
        <v>0.32107059999999998</v>
      </c>
      <c r="AA6" s="240">
        <f t="shared" ref="AA6:AA22" si="8">M6</f>
        <v>0.94130219999999998</v>
      </c>
      <c r="AB6" s="242"/>
      <c r="AC6" s="242">
        <f t="shared" ref="AC6:AC22" si="9">(N6)</f>
        <v>-0.13198760000000001</v>
      </c>
      <c r="AD6" s="242">
        <f t="shared" ref="AD6:AD22" si="10">(N6-(1.96*O6))</f>
        <v>-0.30828960000000005</v>
      </c>
      <c r="AE6" s="242">
        <f t="shared" ref="AE6:AE22" si="11">(N6+(1.96*O6))</f>
        <v>4.4314400000000004E-2</v>
      </c>
    </row>
    <row r="7" spans="1:31" x14ac:dyDescent="0.25">
      <c r="A7" s="240" t="s">
        <v>972</v>
      </c>
      <c r="B7" s="241">
        <v>-1.01095E-2</v>
      </c>
      <c r="C7" s="241">
        <v>4.5054900000000002E-2</v>
      </c>
      <c r="D7" s="241">
        <v>0.13198099999999999</v>
      </c>
      <c r="E7" s="241">
        <v>0.82245990000000002</v>
      </c>
      <c r="F7" s="241">
        <v>0</v>
      </c>
      <c r="G7" s="241">
        <v>0.33313779999999998</v>
      </c>
      <c r="H7" s="241">
        <v>-0.109588</v>
      </c>
      <c r="I7" s="241">
        <v>0.1100669</v>
      </c>
      <c r="J7" s="241">
        <v>0.3194206</v>
      </c>
      <c r="K7" s="241">
        <v>2.8984000000000002E-3</v>
      </c>
      <c r="L7" s="241">
        <v>2.9258999999999999E-3</v>
      </c>
      <c r="M7" s="241">
        <v>0.32187399999999999</v>
      </c>
      <c r="N7" s="241">
        <v>1.1585700000000001E-2</v>
      </c>
      <c r="O7" s="241">
        <v>7.8148599999999999E-2</v>
      </c>
      <c r="Q7" s="242">
        <f t="shared" si="0"/>
        <v>-1.01095E-2</v>
      </c>
      <c r="R7" s="242">
        <f t="shared" si="1"/>
        <v>-9.8417104000000005E-2</v>
      </c>
      <c r="S7" s="242">
        <f t="shared" si="2"/>
        <v>7.8198103999999991E-2</v>
      </c>
      <c r="T7" s="240">
        <f t="shared" si="3"/>
        <v>0.82245990000000002</v>
      </c>
      <c r="U7" s="243">
        <f t="shared" si="4"/>
        <v>0.13198099999999999</v>
      </c>
      <c r="V7" s="243"/>
      <c r="W7" s="242">
        <f t="shared" si="5"/>
        <v>-0.109588</v>
      </c>
      <c r="X7" s="242">
        <f t="shared" si="6"/>
        <v>-0.32531912400000002</v>
      </c>
      <c r="Y7" s="242">
        <f t="shared" si="7"/>
        <v>0.10614312399999999</v>
      </c>
      <c r="Z7" s="240">
        <f t="shared" ref="Z7:Z22" si="12">J7</f>
        <v>0.3194206</v>
      </c>
      <c r="AA7" s="240">
        <f t="shared" si="8"/>
        <v>0.32187399999999999</v>
      </c>
      <c r="AB7" s="242"/>
      <c r="AC7" s="242">
        <f t="shared" si="9"/>
        <v>1.1585700000000001E-2</v>
      </c>
      <c r="AD7" s="242">
        <f t="shared" si="10"/>
        <v>-0.141585556</v>
      </c>
      <c r="AE7" s="242">
        <f t="shared" si="11"/>
        <v>0.16475695600000001</v>
      </c>
    </row>
    <row r="8" spans="1:31" x14ac:dyDescent="0.25">
      <c r="A8" s="240" t="s">
        <v>967</v>
      </c>
      <c r="B8" s="241">
        <v>-3.1950399999999997E-2</v>
      </c>
      <c r="C8" s="241">
        <v>7.0185300000000006E-2</v>
      </c>
      <c r="D8" s="241">
        <v>0.30074810000000002</v>
      </c>
      <c r="E8" s="241">
        <v>0.64894439999999998</v>
      </c>
      <c r="F8" s="241">
        <v>9.6506499999999995E-2</v>
      </c>
      <c r="G8" s="241">
        <v>0.45881929999999999</v>
      </c>
      <c r="H8" s="241">
        <v>3.0109E-2</v>
      </c>
      <c r="I8" s="241">
        <v>0.17209930000000001</v>
      </c>
      <c r="J8" s="241">
        <v>0.86111780000000004</v>
      </c>
      <c r="K8" s="241">
        <v>-1.8009E-3</v>
      </c>
      <c r="L8" s="241">
        <v>4.5558999999999999E-3</v>
      </c>
      <c r="M8" s="241">
        <v>0.69262860000000004</v>
      </c>
      <c r="N8" s="241">
        <v>-0.1077294</v>
      </c>
      <c r="O8" s="241">
        <v>0.1016301</v>
      </c>
      <c r="Q8" s="242">
        <f t="shared" si="0"/>
        <v>-3.1950399999999997E-2</v>
      </c>
      <c r="R8" s="242">
        <f t="shared" si="1"/>
        <v>-0.16951358799999999</v>
      </c>
      <c r="S8" s="242">
        <f t="shared" si="2"/>
        <v>0.10561278800000001</v>
      </c>
      <c r="T8" s="240">
        <f t="shared" si="3"/>
        <v>0.64894439999999998</v>
      </c>
      <c r="U8" s="243">
        <f t="shared" si="4"/>
        <v>0.30074810000000002</v>
      </c>
      <c r="V8" s="243"/>
      <c r="W8" s="242">
        <f t="shared" si="5"/>
        <v>3.0109E-2</v>
      </c>
      <c r="X8" s="242">
        <f t="shared" si="6"/>
        <v>-0.30720562800000001</v>
      </c>
      <c r="Y8" s="242">
        <f t="shared" si="7"/>
        <v>0.367423628</v>
      </c>
      <c r="Z8" s="240">
        <f t="shared" si="12"/>
        <v>0.86111780000000004</v>
      </c>
      <c r="AA8" s="240">
        <f t="shared" si="8"/>
        <v>0.69262860000000004</v>
      </c>
      <c r="AB8" s="242"/>
      <c r="AC8" s="242">
        <f t="shared" si="9"/>
        <v>-0.1077294</v>
      </c>
      <c r="AD8" s="242">
        <f t="shared" si="10"/>
        <v>-0.30692439599999999</v>
      </c>
      <c r="AE8" s="242">
        <f t="shared" si="11"/>
        <v>9.1465595999999982E-2</v>
      </c>
    </row>
    <row r="9" spans="1:31" x14ac:dyDescent="0.25">
      <c r="A9" s="244" t="s">
        <v>968</v>
      </c>
      <c r="B9" s="167">
        <v>3.87401E-2</v>
      </c>
      <c r="C9" s="167">
        <v>4.1193E-2</v>
      </c>
      <c r="D9" s="167">
        <v>0</v>
      </c>
      <c r="E9" s="167">
        <v>0.3469855</v>
      </c>
      <c r="F9" s="167">
        <v>0</v>
      </c>
      <c r="G9" s="167">
        <v>0.24865080000000001</v>
      </c>
      <c r="H9" s="167">
        <v>0.19153700000000001</v>
      </c>
      <c r="I9" s="167">
        <v>0.10072979999999999</v>
      </c>
      <c r="J9" s="167">
        <v>5.7237499999999997E-2</v>
      </c>
      <c r="K9" s="167">
        <v>-4.4362999999999998E-3</v>
      </c>
      <c r="L9" s="167">
        <v>2.6689000000000001E-3</v>
      </c>
      <c r="M9" s="167">
        <v>9.6463099999999996E-2</v>
      </c>
      <c r="N9" s="167">
        <v>8.5204600000000005E-2</v>
      </c>
      <c r="O9" s="167">
        <v>6.8994799999999995E-2</v>
      </c>
      <c r="P9" s="167"/>
      <c r="Q9" s="242">
        <f t="shared" si="0"/>
        <v>3.87401E-2</v>
      </c>
      <c r="R9" s="242">
        <f t="shared" si="1"/>
        <v>-4.1998179999999996E-2</v>
      </c>
      <c r="S9" s="242">
        <f t="shared" si="2"/>
        <v>0.11947838</v>
      </c>
      <c r="T9" s="244">
        <f t="shared" si="3"/>
        <v>0.3469855</v>
      </c>
      <c r="U9" s="245">
        <f t="shared" si="4"/>
        <v>0</v>
      </c>
      <c r="V9" s="245"/>
      <c r="W9" s="242">
        <f t="shared" si="5"/>
        <v>0.19153700000000001</v>
      </c>
      <c r="X9" s="242">
        <f t="shared" si="6"/>
        <v>-5.8934079999999611E-3</v>
      </c>
      <c r="Y9" s="242">
        <f t="shared" si="7"/>
        <v>0.38896740799999996</v>
      </c>
      <c r="Z9" s="240">
        <f t="shared" si="12"/>
        <v>5.7237499999999997E-2</v>
      </c>
      <c r="AA9" s="244">
        <f t="shared" si="8"/>
        <v>9.6463099999999996E-2</v>
      </c>
      <c r="AB9" s="246"/>
      <c r="AC9" s="242">
        <f t="shared" si="9"/>
        <v>8.5204600000000005E-2</v>
      </c>
      <c r="AD9" s="242">
        <f t="shared" si="10"/>
        <v>-5.0025207999999974E-2</v>
      </c>
      <c r="AE9" s="242">
        <f t="shared" si="11"/>
        <v>0.22043440799999997</v>
      </c>
    </row>
    <row r="10" spans="1:31" x14ac:dyDescent="0.25">
      <c r="A10" s="240" t="s">
        <v>123</v>
      </c>
      <c r="B10" s="241">
        <v>0.13446900000000001</v>
      </c>
      <c r="C10" s="241">
        <v>4.0274400000000002E-2</v>
      </c>
      <c r="D10" s="241">
        <v>0.23587949999999999</v>
      </c>
      <c r="E10" s="241">
        <v>8.4139999999999996E-4</v>
      </c>
      <c r="F10" s="241">
        <v>9.3907000000000001E-3</v>
      </c>
      <c r="G10" s="241">
        <v>0.41058470000000002</v>
      </c>
      <c r="H10" s="241">
        <v>0.30417179999999999</v>
      </c>
      <c r="I10" s="241">
        <v>9.7063499999999997E-2</v>
      </c>
      <c r="J10" s="241">
        <v>1.7259E-3</v>
      </c>
      <c r="K10" s="241">
        <v>-4.9379999999999997E-3</v>
      </c>
      <c r="L10" s="241">
        <v>2.5769999999999999E-3</v>
      </c>
      <c r="M10" s="241">
        <v>5.5338999999999999E-2</v>
      </c>
      <c r="N10" s="241">
        <v>0.1060827</v>
      </c>
      <c r="O10" s="241">
        <v>5.5307000000000002E-2</v>
      </c>
      <c r="Q10" s="242">
        <f t="shared" si="0"/>
        <v>0.13446900000000001</v>
      </c>
      <c r="R10" s="242">
        <f t="shared" si="1"/>
        <v>5.5531176000000002E-2</v>
      </c>
      <c r="S10" s="242">
        <f t="shared" si="2"/>
        <v>0.21340682399999999</v>
      </c>
      <c r="T10" s="240">
        <f t="shared" si="3"/>
        <v>8.4139999999999996E-4</v>
      </c>
      <c r="U10" s="243">
        <f t="shared" si="4"/>
        <v>0.23587949999999999</v>
      </c>
      <c r="V10" s="243"/>
      <c r="W10" s="242">
        <f t="shared" si="5"/>
        <v>0.30417179999999999</v>
      </c>
      <c r="X10" s="242">
        <f t="shared" si="6"/>
        <v>0.11392733999999999</v>
      </c>
      <c r="Y10" s="242">
        <f t="shared" si="7"/>
        <v>0.49441626</v>
      </c>
      <c r="Z10" s="240">
        <f t="shared" si="12"/>
        <v>1.7259E-3</v>
      </c>
      <c r="AA10" s="240">
        <f t="shared" si="8"/>
        <v>5.5338999999999999E-2</v>
      </c>
      <c r="AB10" s="242"/>
      <c r="AC10" s="242">
        <f t="shared" si="9"/>
        <v>0.1060827</v>
      </c>
      <c r="AD10" s="242">
        <f t="shared" si="10"/>
        <v>-2.319020000000005E-3</v>
      </c>
      <c r="AE10" s="242">
        <f t="shared" si="11"/>
        <v>0.21448442000000001</v>
      </c>
    </row>
    <row r="11" spans="1:31" x14ac:dyDescent="0.25">
      <c r="A11" s="240" t="s">
        <v>106</v>
      </c>
      <c r="B11" s="241">
        <v>-0.2171689</v>
      </c>
      <c r="C11" s="241">
        <v>3.9556300000000003E-2</v>
      </c>
      <c r="D11" s="241">
        <v>0.87481710000000001</v>
      </c>
      <c r="E11" s="241">
        <v>4.0200000000000003E-8</v>
      </c>
      <c r="F11" s="241">
        <v>0.85299270000000005</v>
      </c>
      <c r="G11" s="241">
        <v>0.89340149999999996</v>
      </c>
      <c r="H11" s="241">
        <v>-0.26110909999999998</v>
      </c>
      <c r="I11" s="241">
        <v>9.71693E-2</v>
      </c>
      <c r="J11" s="241">
        <v>7.2064E-3</v>
      </c>
      <c r="K11" s="241">
        <v>1.2669000000000001E-3</v>
      </c>
      <c r="L11" s="241">
        <v>2.5571000000000001E-3</v>
      </c>
      <c r="M11" s="241">
        <v>0.62026749999999997</v>
      </c>
      <c r="N11" s="241">
        <v>-0.2060929</v>
      </c>
      <c r="O11" s="241">
        <v>2.71208E-2</v>
      </c>
      <c r="Q11" s="242">
        <f t="shared" si="0"/>
        <v>-0.2171689</v>
      </c>
      <c r="R11" s="242">
        <f t="shared" si="1"/>
        <v>-0.29469924800000002</v>
      </c>
      <c r="S11" s="242">
        <f t="shared" si="2"/>
        <v>-0.139638552</v>
      </c>
      <c r="T11" s="240">
        <f t="shared" si="3"/>
        <v>4.0200000000000003E-8</v>
      </c>
      <c r="U11" s="243">
        <f t="shared" si="4"/>
        <v>0.87481710000000001</v>
      </c>
      <c r="V11" s="243"/>
      <c r="W11" s="242">
        <f t="shared" si="5"/>
        <v>-0.26110909999999998</v>
      </c>
      <c r="X11" s="242">
        <f t="shared" si="6"/>
        <v>-0.45156092799999997</v>
      </c>
      <c r="Y11" s="242">
        <f t="shared" si="7"/>
        <v>-7.0657271999999993E-2</v>
      </c>
      <c r="Z11" s="240">
        <f t="shared" si="12"/>
        <v>7.2064E-3</v>
      </c>
      <c r="AA11" s="240">
        <f t="shared" si="8"/>
        <v>0.62026749999999997</v>
      </c>
      <c r="AB11" s="242"/>
      <c r="AC11" s="242">
        <f t="shared" si="9"/>
        <v>-0.2060929</v>
      </c>
      <c r="AD11" s="242">
        <f t="shared" si="10"/>
        <v>-0.25924966799999999</v>
      </c>
      <c r="AE11" s="242">
        <f t="shared" si="11"/>
        <v>-0.152936132</v>
      </c>
    </row>
    <row r="12" spans="1:31" x14ac:dyDescent="0.25">
      <c r="A12" s="240" t="s">
        <v>98</v>
      </c>
      <c r="B12" s="241">
        <v>-2.3649099999999999E-2</v>
      </c>
      <c r="C12" s="241">
        <v>4.1686500000000001E-2</v>
      </c>
      <c r="D12" s="241">
        <v>0.49676710000000002</v>
      </c>
      <c r="E12" s="241">
        <v>0.57050440000000002</v>
      </c>
      <c r="F12" s="241">
        <v>0.36307159999999999</v>
      </c>
      <c r="G12" s="241">
        <v>0.60239900000000002</v>
      </c>
      <c r="H12" s="241">
        <v>1.1954599999999999E-2</v>
      </c>
      <c r="I12" s="241">
        <v>0.10228130000000001</v>
      </c>
      <c r="J12" s="241">
        <v>0.90695530000000002</v>
      </c>
      <c r="K12" s="241">
        <v>-1.0361999999999999E-3</v>
      </c>
      <c r="L12" s="241">
        <v>2.7158E-3</v>
      </c>
      <c r="M12" s="241">
        <v>0.70280670000000001</v>
      </c>
      <c r="N12" s="241">
        <v>1.0446799999999999E-2</v>
      </c>
      <c r="O12" s="241">
        <v>5.1867900000000002E-2</v>
      </c>
      <c r="Q12" s="242">
        <f t="shared" si="0"/>
        <v>-2.3649099999999999E-2</v>
      </c>
      <c r="R12" s="242">
        <f t="shared" si="1"/>
        <v>-0.10535464</v>
      </c>
      <c r="S12" s="242">
        <f t="shared" si="2"/>
        <v>5.8056440000000008E-2</v>
      </c>
      <c r="T12" s="240">
        <f t="shared" si="3"/>
        <v>0.57050440000000002</v>
      </c>
      <c r="U12" s="243">
        <f t="shared" si="4"/>
        <v>0.49676710000000002</v>
      </c>
      <c r="V12" s="243"/>
      <c r="W12" s="242">
        <f t="shared" si="5"/>
        <v>1.1954599999999999E-2</v>
      </c>
      <c r="X12" s="242">
        <f t="shared" si="6"/>
        <v>-0.18851674799999998</v>
      </c>
      <c r="Y12" s="242">
        <f t="shared" si="7"/>
        <v>0.212425948</v>
      </c>
      <c r="Z12" s="240">
        <f t="shared" si="12"/>
        <v>0.90695530000000002</v>
      </c>
      <c r="AA12" s="240">
        <f t="shared" si="8"/>
        <v>0.70280670000000001</v>
      </c>
      <c r="AB12" s="242"/>
      <c r="AC12" s="242">
        <f t="shared" si="9"/>
        <v>1.0446799999999999E-2</v>
      </c>
      <c r="AD12" s="242">
        <f t="shared" si="10"/>
        <v>-9.1214284000000007E-2</v>
      </c>
      <c r="AE12" s="242">
        <f t="shared" si="11"/>
        <v>0.11210788399999999</v>
      </c>
    </row>
    <row r="13" spans="1:31" x14ac:dyDescent="0.25">
      <c r="A13" s="240" t="s">
        <v>110</v>
      </c>
      <c r="B13" s="241">
        <v>-5.4485800000000001E-2</v>
      </c>
      <c r="C13" s="241">
        <v>6.0473600000000002E-2</v>
      </c>
      <c r="D13" s="241">
        <v>0.93539000000000005</v>
      </c>
      <c r="E13" s="241">
        <v>0.3675967</v>
      </c>
      <c r="F13" s="241">
        <v>0.92627720000000002</v>
      </c>
      <c r="G13" s="241">
        <v>0.94337629999999995</v>
      </c>
      <c r="H13" s="241">
        <v>-8.9966699999999997E-2</v>
      </c>
      <c r="I13" s="241">
        <v>0.14802360000000001</v>
      </c>
      <c r="J13" s="241">
        <v>0.54332919999999996</v>
      </c>
      <c r="K13" s="241">
        <v>1.0264E-3</v>
      </c>
      <c r="L13" s="241">
        <v>3.9045999999999998E-3</v>
      </c>
      <c r="M13" s="241">
        <v>0.79264970000000001</v>
      </c>
      <c r="N13" s="241">
        <v>-6.7660000000000003E-3</v>
      </c>
      <c r="O13" s="241">
        <v>2.9068799999999999E-2</v>
      </c>
      <c r="Q13" s="242">
        <f t="shared" si="0"/>
        <v>-5.4485800000000001E-2</v>
      </c>
      <c r="R13" s="242">
        <f t="shared" si="1"/>
        <v>-0.173014056</v>
      </c>
      <c r="S13" s="242">
        <f t="shared" si="2"/>
        <v>6.4042455999999998E-2</v>
      </c>
      <c r="T13" s="240">
        <f t="shared" si="3"/>
        <v>0.3675967</v>
      </c>
      <c r="U13" s="243">
        <f t="shared" si="4"/>
        <v>0.93539000000000005</v>
      </c>
      <c r="V13" s="243"/>
      <c r="W13" s="242">
        <f t="shared" si="5"/>
        <v>-8.9966699999999997E-2</v>
      </c>
      <c r="X13" s="242">
        <f t="shared" si="6"/>
        <v>-0.38009295600000004</v>
      </c>
      <c r="Y13" s="242">
        <f t="shared" si="7"/>
        <v>0.20015955600000002</v>
      </c>
      <c r="Z13" s="240">
        <f t="shared" si="12"/>
        <v>0.54332919999999996</v>
      </c>
      <c r="AA13" s="240">
        <f t="shared" si="8"/>
        <v>0.79264970000000001</v>
      </c>
      <c r="AB13" s="242"/>
      <c r="AC13" s="242">
        <f t="shared" si="9"/>
        <v>-6.7660000000000003E-3</v>
      </c>
      <c r="AD13" s="242">
        <f t="shared" si="10"/>
        <v>-6.3740847999999989E-2</v>
      </c>
      <c r="AE13" s="242">
        <f t="shared" si="11"/>
        <v>5.0208847999999993E-2</v>
      </c>
    </row>
    <row r="14" spans="1:31" x14ac:dyDescent="0.25">
      <c r="A14" s="240" t="s">
        <v>141</v>
      </c>
      <c r="B14" s="241">
        <v>3.03655E-2</v>
      </c>
      <c r="C14" s="241">
        <v>4.9894500000000001E-2</v>
      </c>
      <c r="D14" s="241">
        <v>1.9562300000000001E-2</v>
      </c>
      <c r="E14" s="241">
        <v>0.54279449999999996</v>
      </c>
      <c r="F14" s="241">
        <v>0</v>
      </c>
      <c r="G14" s="241">
        <v>0.21549090000000001</v>
      </c>
      <c r="H14" s="241">
        <v>1.8142E-3</v>
      </c>
      <c r="I14" s="241">
        <v>0.12254619999999999</v>
      </c>
      <c r="J14" s="241">
        <v>0.98818850000000003</v>
      </c>
      <c r="K14" s="241">
        <v>8.34E-4</v>
      </c>
      <c r="L14" s="241">
        <v>3.2663000000000002E-3</v>
      </c>
      <c r="M14" s="241">
        <v>0.79846569999999994</v>
      </c>
      <c r="N14" s="241">
        <v>3.8600000000000003E-5</v>
      </c>
      <c r="O14" s="241">
        <v>7.9961000000000004E-2</v>
      </c>
      <c r="Q14" s="242">
        <f t="shared" si="0"/>
        <v>3.03655E-2</v>
      </c>
      <c r="R14" s="242">
        <f t="shared" si="1"/>
        <v>-6.7427719999999997E-2</v>
      </c>
      <c r="S14" s="242">
        <f t="shared" si="2"/>
        <v>0.12815872</v>
      </c>
      <c r="T14" s="240">
        <f t="shared" si="3"/>
        <v>0.54279449999999996</v>
      </c>
      <c r="U14" s="243">
        <f t="shared" si="4"/>
        <v>1.9562300000000001E-2</v>
      </c>
      <c r="V14" s="243"/>
      <c r="W14" s="242">
        <f t="shared" si="5"/>
        <v>1.8142E-3</v>
      </c>
      <c r="X14" s="242">
        <f t="shared" si="6"/>
        <v>-0.23837635199999999</v>
      </c>
      <c r="Y14" s="242">
        <f t="shared" si="7"/>
        <v>0.24200475199999996</v>
      </c>
      <c r="Z14" s="240">
        <f t="shared" si="12"/>
        <v>0.98818850000000003</v>
      </c>
      <c r="AA14" s="240">
        <f t="shared" si="8"/>
        <v>0.79846569999999994</v>
      </c>
      <c r="AB14" s="242"/>
      <c r="AC14" s="242">
        <f t="shared" si="9"/>
        <v>3.8600000000000003E-5</v>
      </c>
      <c r="AD14" s="242">
        <f t="shared" si="10"/>
        <v>-0.15668496000000001</v>
      </c>
      <c r="AE14" s="242">
        <f t="shared" si="11"/>
        <v>0.15676216000000001</v>
      </c>
    </row>
    <row r="15" spans="1:31" s="167" customFormat="1" x14ac:dyDescent="0.25">
      <c r="A15" s="240" t="s">
        <v>973</v>
      </c>
      <c r="B15" s="241">
        <v>3.9711400000000001E-2</v>
      </c>
      <c r="C15" s="241">
        <v>4.7326100000000003E-2</v>
      </c>
      <c r="D15" s="241">
        <v>1.99908E-2</v>
      </c>
      <c r="E15" s="241">
        <v>0.40141270000000001</v>
      </c>
      <c r="F15" s="241">
        <v>0</v>
      </c>
      <c r="G15" s="241">
        <v>0.21660889999999999</v>
      </c>
      <c r="H15" s="241">
        <v>-1.34568E-2</v>
      </c>
      <c r="I15" s="241">
        <v>0.11598120000000001</v>
      </c>
      <c r="J15" s="241">
        <v>0.9076322</v>
      </c>
      <c r="K15" s="241">
        <v>1.5525000000000001E-3</v>
      </c>
      <c r="L15" s="241">
        <v>3.0894E-3</v>
      </c>
      <c r="M15" s="241">
        <v>0.61530149999999995</v>
      </c>
      <c r="N15" s="241">
        <v>-1.9363399999999999E-2</v>
      </c>
      <c r="O15" s="241">
        <v>7.9372600000000001E-2</v>
      </c>
      <c r="P15" s="241"/>
      <c r="Q15" s="242">
        <f t="shared" si="0"/>
        <v>3.9711400000000001E-2</v>
      </c>
      <c r="R15" s="242">
        <f t="shared" si="1"/>
        <v>-5.3047756000000008E-2</v>
      </c>
      <c r="S15" s="242">
        <f t="shared" si="2"/>
        <v>0.13247055600000002</v>
      </c>
      <c r="T15" s="240">
        <f t="shared" si="3"/>
        <v>0.40141270000000001</v>
      </c>
      <c r="U15" s="243">
        <f t="shared" si="4"/>
        <v>1.99908E-2</v>
      </c>
      <c r="V15" s="243"/>
      <c r="W15" s="242">
        <f t="shared" si="5"/>
        <v>-1.34568E-2</v>
      </c>
      <c r="X15" s="242">
        <f t="shared" si="6"/>
        <v>-0.24077995199999999</v>
      </c>
      <c r="Y15" s="242">
        <f t="shared" si="7"/>
        <v>0.21386635200000001</v>
      </c>
      <c r="Z15" s="240">
        <f t="shared" si="12"/>
        <v>0.9076322</v>
      </c>
      <c r="AA15" s="240">
        <f t="shared" si="8"/>
        <v>0.61530149999999995</v>
      </c>
      <c r="AB15" s="242"/>
      <c r="AC15" s="242">
        <f t="shared" si="9"/>
        <v>-1.9363399999999999E-2</v>
      </c>
      <c r="AD15" s="242">
        <f t="shared" si="10"/>
        <v>-0.174933696</v>
      </c>
      <c r="AE15" s="242">
        <f t="shared" si="11"/>
        <v>0.13620689599999999</v>
      </c>
    </row>
    <row r="16" spans="1:31" x14ac:dyDescent="0.25">
      <c r="A16" s="240" t="s">
        <v>969</v>
      </c>
      <c r="B16" s="241">
        <v>7.0585899999999993E-2</v>
      </c>
      <c r="C16" s="241">
        <v>3.5844300000000003E-2</v>
      </c>
      <c r="D16" s="241">
        <v>0.24550250000000001</v>
      </c>
      <c r="E16" s="241">
        <v>4.8926200000000003E-2</v>
      </c>
      <c r="F16" s="241">
        <v>2.2470799999999999E-2</v>
      </c>
      <c r="G16" s="241">
        <v>0.4176475</v>
      </c>
      <c r="H16" s="241">
        <v>6.5839099999999998E-2</v>
      </c>
      <c r="I16" s="241">
        <v>8.7958099999999997E-2</v>
      </c>
      <c r="J16" s="241">
        <v>0.45414169999999998</v>
      </c>
      <c r="K16" s="241">
        <v>1.383E-4</v>
      </c>
      <c r="L16" s="241">
        <v>2.3370999999999999E-3</v>
      </c>
      <c r="M16" s="241">
        <v>0.95282659999999997</v>
      </c>
      <c r="N16" s="241">
        <v>0.1224923</v>
      </c>
      <c r="O16" s="241">
        <v>5.00192E-2</v>
      </c>
      <c r="Q16" s="242">
        <f t="shared" si="0"/>
        <v>7.0585899999999993E-2</v>
      </c>
      <c r="R16" s="242">
        <f t="shared" si="1"/>
        <v>3.3107199999998782E-4</v>
      </c>
      <c r="S16" s="242">
        <f t="shared" si="2"/>
        <v>0.140840728</v>
      </c>
      <c r="T16" s="240">
        <f t="shared" si="3"/>
        <v>4.8926200000000003E-2</v>
      </c>
      <c r="U16" s="243">
        <f t="shared" si="4"/>
        <v>0.24550250000000001</v>
      </c>
      <c r="V16" s="243"/>
      <c r="W16" s="242">
        <f t="shared" si="5"/>
        <v>6.5839099999999998E-2</v>
      </c>
      <c r="X16" s="242">
        <f t="shared" si="6"/>
        <v>-0.10655877600000001</v>
      </c>
      <c r="Y16" s="242">
        <f t="shared" si="7"/>
        <v>0.23823697599999999</v>
      </c>
      <c r="Z16" s="240">
        <f t="shared" si="12"/>
        <v>0.45414169999999998</v>
      </c>
      <c r="AA16" s="240">
        <f t="shared" si="8"/>
        <v>0.95282659999999997</v>
      </c>
      <c r="AB16" s="242"/>
      <c r="AC16" s="242">
        <f t="shared" si="9"/>
        <v>0.1224923</v>
      </c>
      <c r="AD16" s="242">
        <f t="shared" si="10"/>
        <v>2.4454667999999999E-2</v>
      </c>
      <c r="AE16" s="242">
        <f t="shared" si="11"/>
        <v>0.22052993199999998</v>
      </c>
    </row>
    <row r="17" spans="1:31" x14ac:dyDescent="0.25">
      <c r="A17" s="240" t="s">
        <v>974</v>
      </c>
      <c r="B17" s="241">
        <v>-0.14910989999999999</v>
      </c>
      <c r="C17" s="241">
        <v>4.8033199999999998E-2</v>
      </c>
      <c r="D17" s="241">
        <v>3.7624499999999998E-2</v>
      </c>
      <c r="E17" s="241">
        <v>1.9073E-3</v>
      </c>
      <c r="F17" s="241">
        <v>0</v>
      </c>
      <c r="G17" s="241">
        <v>0.2481998</v>
      </c>
      <c r="H17" s="241">
        <v>-0.1791846</v>
      </c>
      <c r="I17" s="241">
        <v>0.1178259</v>
      </c>
      <c r="J17" s="241">
        <v>0.1283205</v>
      </c>
      <c r="K17" s="241">
        <v>8.7810000000000004E-4</v>
      </c>
      <c r="L17" s="241">
        <v>3.1383000000000001E-3</v>
      </c>
      <c r="M17" s="241">
        <v>0.77963110000000002</v>
      </c>
      <c r="N17" s="241">
        <v>-0.23155510000000001</v>
      </c>
      <c r="O17" s="241">
        <v>8.0610500000000002E-2</v>
      </c>
      <c r="Q17" s="242">
        <f t="shared" si="0"/>
        <v>-0.14910989999999999</v>
      </c>
      <c r="R17" s="242">
        <f t="shared" si="1"/>
        <v>-0.24325497199999999</v>
      </c>
      <c r="S17" s="242">
        <f t="shared" si="2"/>
        <v>-5.4964827999999993E-2</v>
      </c>
      <c r="T17" s="240">
        <f t="shared" si="3"/>
        <v>1.9073E-3</v>
      </c>
      <c r="U17" s="243">
        <f t="shared" si="4"/>
        <v>3.7624499999999998E-2</v>
      </c>
      <c r="V17" s="243"/>
      <c r="W17" s="242">
        <f t="shared" si="5"/>
        <v>-0.1791846</v>
      </c>
      <c r="X17" s="242">
        <f t="shared" si="6"/>
        <v>-0.41012336399999999</v>
      </c>
      <c r="Y17" s="242">
        <f t="shared" si="7"/>
        <v>5.1754163999999991E-2</v>
      </c>
      <c r="Z17" s="240">
        <f t="shared" si="12"/>
        <v>0.1283205</v>
      </c>
      <c r="AA17" s="240">
        <f t="shared" si="8"/>
        <v>0.77963110000000002</v>
      </c>
      <c r="AB17" s="242"/>
      <c r="AC17" s="242">
        <f t="shared" si="9"/>
        <v>-0.23155510000000001</v>
      </c>
      <c r="AD17" s="242">
        <f t="shared" si="10"/>
        <v>-0.38955168000000001</v>
      </c>
      <c r="AE17" s="242">
        <f t="shared" si="11"/>
        <v>-7.3558520000000016E-2</v>
      </c>
    </row>
    <row r="18" spans="1:31" x14ac:dyDescent="0.25">
      <c r="A18" s="240" t="s">
        <v>971</v>
      </c>
      <c r="B18" s="241">
        <v>0.18881229999999999</v>
      </c>
      <c r="C18" s="241">
        <v>3.16093E-2</v>
      </c>
      <c r="D18" s="241">
        <v>0.77467580000000003</v>
      </c>
      <c r="E18" s="241">
        <v>2.3199999999999998E-9</v>
      </c>
      <c r="F18" s="241">
        <v>0.72697460000000003</v>
      </c>
      <c r="G18" s="241">
        <v>0.81404299999999996</v>
      </c>
      <c r="H18" s="241">
        <v>0.21315390000000001</v>
      </c>
      <c r="I18" s="241">
        <v>7.7766000000000002E-2</v>
      </c>
      <c r="J18" s="241">
        <v>6.1259000000000001E-3</v>
      </c>
      <c r="K18" s="241">
        <v>-7.0109999999999997E-4</v>
      </c>
      <c r="L18" s="241">
        <v>2.0446000000000001E-3</v>
      </c>
      <c r="M18" s="241">
        <v>0.7316667</v>
      </c>
      <c r="N18" s="241">
        <v>0.2100474</v>
      </c>
      <c r="O18" s="241">
        <v>2.78541E-2</v>
      </c>
      <c r="Q18" s="242">
        <f t="shared" si="0"/>
        <v>0.18881229999999999</v>
      </c>
      <c r="R18" s="242">
        <f t="shared" si="1"/>
        <v>0.12685807199999999</v>
      </c>
      <c r="S18" s="242">
        <f t="shared" si="2"/>
        <v>0.25076652799999999</v>
      </c>
      <c r="T18" s="240">
        <f t="shared" si="3"/>
        <v>2.3199999999999998E-9</v>
      </c>
      <c r="U18" s="243">
        <f t="shared" si="4"/>
        <v>0.77467580000000003</v>
      </c>
      <c r="V18" s="243"/>
      <c r="W18" s="242">
        <f t="shared" si="5"/>
        <v>0.21315390000000001</v>
      </c>
      <c r="X18" s="242">
        <f t="shared" si="6"/>
        <v>6.0732540000000002E-2</v>
      </c>
      <c r="Y18" s="242">
        <f t="shared" si="7"/>
        <v>0.36557526000000001</v>
      </c>
      <c r="Z18" s="240">
        <f t="shared" si="12"/>
        <v>6.1259000000000001E-3</v>
      </c>
      <c r="AA18" s="240">
        <f t="shared" si="8"/>
        <v>0.7316667</v>
      </c>
      <c r="AB18" s="242"/>
      <c r="AC18" s="242">
        <f t="shared" si="9"/>
        <v>0.2100474</v>
      </c>
      <c r="AD18" s="242">
        <f t="shared" si="10"/>
        <v>0.15545336399999998</v>
      </c>
      <c r="AE18" s="242">
        <f t="shared" si="11"/>
        <v>0.26464143600000001</v>
      </c>
    </row>
    <row r="19" spans="1:31" x14ac:dyDescent="0.25">
      <c r="A19" s="240" t="s">
        <v>975</v>
      </c>
      <c r="B19" s="241">
        <v>0.65968079999999996</v>
      </c>
      <c r="C19" s="241">
        <v>3.6067399999999999E-2</v>
      </c>
      <c r="D19" s="241">
        <v>0.1136026</v>
      </c>
      <c r="E19" s="241">
        <v>0</v>
      </c>
      <c r="F19" s="241">
        <v>0</v>
      </c>
      <c r="G19" s="241">
        <v>0.31886310000000001</v>
      </c>
      <c r="H19" s="241">
        <v>0.66668090000000002</v>
      </c>
      <c r="I19" s="241">
        <v>8.8528200000000001E-2</v>
      </c>
      <c r="J19" s="241">
        <v>5.0499999999999999E-14</v>
      </c>
      <c r="K19" s="241">
        <v>-2.041E-4</v>
      </c>
      <c r="L19" s="241">
        <v>2.3546999999999999E-3</v>
      </c>
      <c r="M19" s="241">
        <v>0.93093090000000001</v>
      </c>
      <c r="N19" s="241">
        <v>0.69103599999999998</v>
      </c>
      <c r="O19" s="241">
        <v>5.6743599999999998E-2</v>
      </c>
      <c r="Q19" s="242">
        <f t="shared" si="0"/>
        <v>0.65968079999999996</v>
      </c>
      <c r="R19" s="242">
        <f t="shared" si="1"/>
        <v>0.58898869599999992</v>
      </c>
      <c r="S19" s="242">
        <f t="shared" si="2"/>
        <v>0.73037290399999999</v>
      </c>
      <c r="T19" s="240">
        <f t="shared" si="3"/>
        <v>0</v>
      </c>
      <c r="U19" s="243">
        <f t="shared" si="4"/>
        <v>0.1136026</v>
      </c>
      <c r="V19" s="243"/>
      <c r="W19" s="242">
        <f t="shared" si="5"/>
        <v>0.66668090000000002</v>
      </c>
      <c r="X19" s="242">
        <f t="shared" si="6"/>
        <v>0.49316562800000002</v>
      </c>
      <c r="Y19" s="242">
        <f t="shared" si="7"/>
        <v>0.84019617199999996</v>
      </c>
      <c r="Z19" s="240">
        <f t="shared" si="12"/>
        <v>5.0499999999999999E-14</v>
      </c>
      <c r="AA19" s="240">
        <f t="shared" si="8"/>
        <v>0.93093090000000001</v>
      </c>
      <c r="AB19" s="242"/>
      <c r="AC19" s="242">
        <f t="shared" si="9"/>
        <v>0.69103599999999998</v>
      </c>
      <c r="AD19" s="242">
        <f t="shared" si="10"/>
        <v>0.57981854399999999</v>
      </c>
      <c r="AE19" s="242">
        <f t="shared" si="11"/>
        <v>0.80225345599999998</v>
      </c>
    </row>
    <row r="20" spans="1:31" x14ac:dyDescent="0.25">
      <c r="A20" s="240" t="s">
        <v>94</v>
      </c>
      <c r="B20" s="241">
        <v>0.65056510000000001</v>
      </c>
      <c r="C20" s="241">
        <v>3.6808800000000003E-2</v>
      </c>
      <c r="D20" s="241">
        <v>0.2717424</v>
      </c>
      <c r="E20" s="241">
        <v>0</v>
      </c>
      <c r="F20" s="241">
        <v>5.8180099999999998E-2</v>
      </c>
      <c r="G20" s="241">
        <v>0.4368784</v>
      </c>
      <c r="H20" s="241">
        <v>0.68894060000000001</v>
      </c>
      <c r="I20" s="241">
        <v>9.0218699999999999E-2</v>
      </c>
      <c r="J20" s="241">
        <v>2.23E-14</v>
      </c>
      <c r="K20" s="241">
        <v>-1.1178E-3</v>
      </c>
      <c r="L20" s="241">
        <v>2.3973000000000002E-3</v>
      </c>
      <c r="M20" s="241">
        <v>0.64101180000000002</v>
      </c>
      <c r="N20" s="241">
        <v>0.68527760000000004</v>
      </c>
      <c r="O20" s="241">
        <v>5.6564200000000002E-2</v>
      </c>
      <c r="Q20" s="242">
        <f t="shared" si="0"/>
        <v>0.65056510000000001</v>
      </c>
      <c r="R20" s="242">
        <f t="shared" si="1"/>
        <v>0.57841985200000001</v>
      </c>
      <c r="S20" s="242">
        <f t="shared" si="2"/>
        <v>0.722710348</v>
      </c>
      <c r="T20" s="240">
        <f t="shared" si="3"/>
        <v>0</v>
      </c>
      <c r="U20" s="243">
        <f t="shared" si="4"/>
        <v>0.2717424</v>
      </c>
      <c r="V20" s="243"/>
      <c r="W20" s="242">
        <f t="shared" si="5"/>
        <v>0.68894060000000001</v>
      </c>
      <c r="X20" s="242">
        <f t="shared" si="6"/>
        <v>0.51211194800000004</v>
      </c>
      <c r="Y20" s="242">
        <f t="shared" si="7"/>
        <v>0.86576925199999999</v>
      </c>
      <c r="Z20" s="240">
        <f t="shared" si="12"/>
        <v>2.23E-14</v>
      </c>
      <c r="AA20" s="240">
        <f t="shared" si="8"/>
        <v>0.64101180000000002</v>
      </c>
      <c r="AB20" s="242"/>
      <c r="AC20" s="242">
        <f t="shared" si="9"/>
        <v>0.68527760000000004</v>
      </c>
      <c r="AD20" s="242">
        <f t="shared" si="10"/>
        <v>0.57441176800000004</v>
      </c>
      <c r="AE20" s="242">
        <f t="shared" si="11"/>
        <v>0.79614343200000004</v>
      </c>
    </row>
    <row r="21" spans="1:31" x14ac:dyDescent="0.25">
      <c r="A21" s="240" t="s">
        <v>976</v>
      </c>
      <c r="B21" s="241">
        <v>0.39003450000000001</v>
      </c>
      <c r="C21" s="241">
        <v>6.8828799999999996E-2</v>
      </c>
      <c r="D21" s="241">
        <v>7.5728699999999996E-2</v>
      </c>
      <c r="E21" s="241">
        <v>1.46E-8</v>
      </c>
      <c r="F21" s="241">
        <v>0</v>
      </c>
      <c r="G21" s="241">
        <v>0.28851529999999997</v>
      </c>
      <c r="H21" s="241">
        <v>0.45605329999999999</v>
      </c>
      <c r="I21" s="241">
        <v>0.1685788</v>
      </c>
      <c r="J21" s="241">
        <v>6.8246000000000001E-3</v>
      </c>
      <c r="K21" s="241">
        <v>-1.9246999999999999E-3</v>
      </c>
      <c r="L21" s="241">
        <v>4.4825000000000004E-3</v>
      </c>
      <c r="M21" s="241">
        <v>0.66764800000000002</v>
      </c>
      <c r="N21" s="241">
        <v>0.41941719999999999</v>
      </c>
      <c r="O21" s="241">
        <v>0.104307</v>
      </c>
      <c r="Q21" s="242">
        <f t="shared" si="0"/>
        <v>0.39003450000000001</v>
      </c>
      <c r="R21" s="242">
        <f t="shared" si="1"/>
        <v>0.25513005200000005</v>
      </c>
      <c r="S21" s="242">
        <f t="shared" si="2"/>
        <v>0.52493894799999996</v>
      </c>
      <c r="T21" s="240">
        <f t="shared" si="3"/>
        <v>1.46E-8</v>
      </c>
      <c r="U21" s="243">
        <f t="shared" si="4"/>
        <v>7.5728699999999996E-2</v>
      </c>
      <c r="V21" s="243"/>
      <c r="W21" s="242">
        <f t="shared" si="5"/>
        <v>0.45605329999999999</v>
      </c>
      <c r="X21" s="242">
        <f t="shared" si="6"/>
        <v>0.12563885200000002</v>
      </c>
      <c r="Y21" s="242">
        <f t="shared" si="7"/>
        <v>0.78646774799999997</v>
      </c>
      <c r="Z21" s="240">
        <f t="shared" si="12"/>
        <v>6.8246000000000001E-3</v>
      </c>
      <c r="AA21" s="240">
        <f t="shared" si="8"/>
        <v>0.66764800000000002</v>
      </c>
      <c r="AB21" s="242"/>
      <c r="AC21" s="242">
        <f t="shared" si="9"/>
        <v>0.41941719999999999</v>
      </c>
      <c r="AD21" s="242">
        <f t="shared" si="10"/>
        <v>0.21497548</v>
      </c>
      <c r="AE21" s="242">
        <f t="shared" si="11"/>
        <v>0.62385891999999998</v>
      </c>
    </row>
    <row r="22" spans="1:31" x14ac:dyDescent="0.25">
      <c r="A22" s="240" t="s">
        <v>472</v>
      </c>
      <c r="B22" s="241">
        <v>7.2908399999999998E-2</v>
      </c>
      <c r="C22" s="241">
        <v>6.0805999999999999E-2</v>
      </c>
      <c r="D22" s="241">
        <v>0</v>
      </c>
      <c r="E22" s="241">
        <v>0.230515</v>
      </c>
      <c r="F22" s="241">
        <v>0</v>
      </c>
      <c r="G22" s="241">
        <v>0.2521543</v>
      </c>
      <c r="H22" s="241">
        <v>0.120629</v>
      </c>
      <c r="I22" s="241">
        <v>0.14886830000000001</v>
      </c>
      <c r="J22" s="241">
        <v>0.41776400000000002</v>
      </c>
      <c r="K22" s="241">
        <v>-1.3839E-3</v>
      </c>
      <c r="L22" s="241">
        <v>3.9405000000000004E-3</v>
      </c>
      <c r="M22" s="241">
        <v>0.72544830000000005</v>
      </c>
      <c r="N22" s="241">
        <v>0.1559315</v>
      </c>
      <c r="O22" s="241">
        <v>0.1015774</v>
      </c>
      <c r="Q22" s="242">
        <f t="shared" si="0"/>
        <v>7.2908399999999998E-2</v>
      </c>
      <c r="R22" s="242">
        <f t="shared" si="1"/>
        <v>-4.6271359999999997E-2</v>
      </c>
      <c r="S22" s="242">
        <f t="shared" si="2"/>
        <v>0.19208816000000001</v>
      </c>
      <c r="T22" s="240">
        <f t="shared" si="3"/>
        <v>0.230515</v>
      </c>
      <c r="U22" s="243">
        <f t="shared" si="4"/>
        <v>0</v>
      </c>
      <c r="V22" s="243"/>
      <c r="W22" s="242">
        <f t="shared" si="5"/>
        <v>0.120629</v>
      </c>
      <c r="X22" s="242">
        <f t="shared" si="6"/>
        <v>-0.17115286800000001</v>
      </c>
      <c r="Y22" s="242">
        <f t="shared" si="7"/>
        <v>0.41241086799999999</v>
      </c>
      <c r="Z22" s="240">
        <f t="shared" si="12"/>
        <v>0.41776400000000002</v>
      </c>
      <c r="AA22" s="240">
        <f t="shared" si="8"/>
        <v>0.72544830000000005</v>
      </c>
      <c r="AB22" s="242"/>
      <c r="AC22" s="242">
        <f t="shared" si="9"/>
        <v>0.1559315</v>
      </c>
      <c r="AD22" s="242">
        <f t="shared" si="10"/>
        <v>-4.316020399999998E-2</v>
      </c>
      <c r="AE22" s="242">
        <f t="shared" si="11"/>
        <v>0.35502320399999998</v>
      </c>
    </row>
    <row r="23" spans="1:31" x14ac:dyDescent="0.25">
      <c r="A23" s="240"/>
      <c r="Q23" s="242"/>
      <c r="R23" s="242"/>
      <c r="S23" s="242"/>
      <c r="T23" s="240"/>
      <c r="U23" s="243"/>
      <c r="V23" s="243"/>
      <c r="W23" s="242"/>
      <c r="X23" s="242"/>
      <c r="Y23" s="242"/>
      <c r="Z23" s="242"/>
      <c r="AA23" s="240"/>
      <c r="AB23" s="242"/>
      <c r="AC23" s="242"/>
      <c r="AD23" s="242"/>
      <c r="AE23" s="242"/>
    </row>
    <row r="24" spans="1:31" x14ac:dyDescent="0.25">
      <c r="A24" s="240"/>
      <c r="Q24" s="247" t="s">
        <v>952</v>
      </c>
      <c r="R24" s="242"/>
      <c r="S24" s="242"/>
      <c r="T24" s="240"/>
      <c r="U24" s="243"/>
      <c r="V24" s="243"/>
      <c r="W24" s="242"/>
      <c r="X24" s="242"/>
      <c r="Y24" s="242"/>
      <c r="Z24" s="242"/>
      <c r="AA24" s="240"/>
      <c r="AB24" s="242"/>
      <c r="AC24" s="242"/>
      <c r="AD24" s="242"/>
      <c r="AE24" s="242"/>
    </row>
    <row r="25" spans="1:31" x14ac:dyDescent="0.25">
      <c r="A25" s="240" t="s">
        <v>977</v>
      </c>
      <c r="B25" s="241">
        <v>0.16414699999999999</v>
      </c>
      <c r="C25" s="241">
        <v>8.0957500000000002E-2</v>
      </c>
      <c r="D25" s="241">
        <v>0.1774733</v>
      </c>
      <c r="E25" s="241">
        <v>4.2604200000000002E-2</v>
      </c>
      <c r="F25" s="241">
        <v>0</v>
      </c>
      <c r="G25" s="241">
        <v>0.36745539999999999</v>
      </c>
      <c r="H25" s="241">
        <v>0.44851029999999997</v>
      </c>
      <c r="I25" s="241">
        <v>0.195579</v>
      </c>
      <c r="J25" s="241">
        <v>2.1833999999999999E-2</v>
      </c>
      <c r="K25" s="241">
        <v>-8.3934999999999999E-3</v>
      </c>
      <c r="L25" s="241">
        <v>5.2636000000000002E-3</v>
      </c>
      <c r="M25" s="241">
        <v>0.1107988</v>
      </c>
      <c r="N25" s="241">
        <v>0.25651289999999999</v>
      </c>
      <c r="O25" s="241">
        <v>0.12534020000000001</v>
      </c>
      <c r="Q25" s="242">
        <f t="shared" ref="Q25:Q33" si="13">EXP(B25)</f>
        <v>1.1783875253276812</v>
      </c>
      <c r="R25" s="242">
        <f t="shared" ref="R25:R33" si="14">EXP(B25-(1.96*C25))</f>
        <v>1.005485289410772</v>
      </c>
      <c r="S25" s="242">
        <f t="shared" ref="S25:S33" si="15">EXP(B25+(1.96*C25))</f>
        <v>1.3810218552890345</v>
      </c>
      <c r="T25" s="240">
        <f t="shared" ref="T25:T33" si="16">E25</f>
        <v>4.2604200000000002E-2</v>
      </c>
      <c r="U25" s="243">
        <f t="shared" ref="U25:U33" si="17">D25</f>
        <v>0.1774733</v>
      </c>
      <c r="V25" s="243"/>
      <c r="W25" s="242">
        <f t="shared" ref="W25:W33" si="18">EXP(H25)</f>
        <v>1.5659776101676151</v>
      </c>
      <c r="X25" s="242">
        <f t="shared" ref="X25:X33" si="19">EXP(H25-(1.96*I25))</f>
        <v>1.0673462845344637</v>
      </c>
      <c r="Y25" s="242">
        <f t="shared" ref="Y25:Y33" si="20">EXP(H25+(1.96*I25))</f>
        <v>2.2975541406563007</v>
      </c>
      <c r="Z25" s="240">
        <f t="shared" ref="Z25:Z33" si="21">J25</f>
        <v>2.1833999999999999E-2</v>
      </c>
      <c r="AA25" s="240">
        <f t="shared" ref="AA25:AA33" si="22">M25</f>
        <v>0.1107988</v>
      </c>
      <c r="AB25" s="242"/>
      <c r="AC25" s="242">
        <f t="shared" ref="AC25:AC33" si="23">EXP(N25)</f>
        <v>1.2924154378512931</v>
      </c>
      <c r="AD25" s="242">
        <f t="shared" ref="AD25:AD33" si="24">EXP(N25-(1.96*O25))</f>
        <v>1.0109051402597549</v>
      </c>
      <c r="AE25" s="242">
        <f t="shared" ref="AE25:AE33" si="25">EXP(N25+(1.96*O25))</f>
        <v>1.652318894695848</v>
      </c>
    </row>
    <row r="26" spans="1:31" x14ac:dyDescent="0.25">
      <c r="A26" s="240" t="s">
        <v>145</v>
      </c>
      <c r="B26" s="241">
        <v>0.13955870000000001</v>
      </c>
      <c r="C26" s="241">
        <v>5.1242599999999999E-2</v>
      </c>
      <c r="D26" s="241">
        <v>0.19900090000000001</v>
      </c>
      <c r="E26" s="241">
        <v>6.4596000000000002E-3</v>
      </c>
      <c r="F26" s="241">
        <v>0</v>
      </c>
      <c r="G26" s="241">
        <v>0.38342379999999998</v>
      </c>
      <c r="H26" s="241">
        <v>0.1623243</v>
      </c>
      <c r="I26" s="241">
        <v>0.1257789</v>
      </c>
      <c r="J26" s="241">
        <v>0.1968588</v>
      </c>
      <c r="K26" s="241">
        <v>-6.6430000000000005E-4</v>
      </c>
      <c r="L26" s="241">
        <v>3.3484999999999999E-3</v>
      </c>
      <c r="M26" s="241">
        <v>0.84274009999999999</v>
      </c>
      <c r="N26" s="241">
        <v>0.13247680000000001</v>
      </c>
      <c r="O26" s="241">
        <v>7.5642600000000004E-2</v>
      </c>
      <c r="Q26" s="242">
        <f t="shared" si="13"/>
        <v>1.1497662950187497</v>
      </c>
      <c r="R26" s="242">
        <f t="shared" si="14"/>
        <v>1.0398985954246049</v>
      </c>
      <c r="S26" s="242">
        <f t="shared" si="15"/>
        <v>1.271241772012748</v>
      </c>
      <c r="T26" s="240">
        <f t="shared" si="16"/>
        <v>6.4596000000000002E-3</v>
      </c>
      <c r="U26" s="243">
        <f t="shared" si="17"/>
        <v>0.19900090000000001</v>
      </c>
      <c r="V26" s="243"/>
      <c r="W26" s="242">
        <f t="shared" si="18"/>
        <v>1.1762416346368436</v>
      </c>
      <c r="X26" s="242">
        <f t="shared" si="19"/>
        <v>0.91924523351795229</v>
      </c>
      <c r="Y26" s="242">
        <f t="shared" si="20"/>
        <v>1.5050873614631957</v>
      </c>
      <c r="Z26" s="240">
        <f t="shared" si="21"/>
        <v>0.1968588</v>
      </c>
      <c r="AA26" s="240">
        <f t="shared" si="22"/>
        <v>0.84274009999999999</v>
      </c>
      <c r="AB26" s="242"/>
      <c r="AC26" s="242">
        <f t="shared" si="23"/>
        <v>1.1416525294432578</v>
      </c>
      <c r="AD26" s="242">
        <f t="shared" si="24"/>
        <v>0.98434119809587761</v>
      </c>
      <c r="AE26" s="242">
        <f t="shared" si="25"/>
        <v>1.3241043862691566</v>
      </c>
    </row>
    <row r="27" spans="1:31" x14ac:dyDescent="0.25">
      <c r="A27" s="240" t="s">
        <v>134</v>
      </c>
      <c r="B27" s="241">
        <v>-1.83877E-2</v>
      </c>
      <c r="C27" s="241">
        <v>4.8205600000000001E-2</v>
      </c>
      <c r="D27" s="241">
        <v>0.17656440000000001</v>
      </c>
      <c r="E27" s="241">
        <v>0.70287409999999995</v>
      </c>
      <c r="F27" s="241">
        <v>0</v>
      </c>
      <c r="G27" s="241">
        <v>0.3667784</v>
      </c>
      <c r="H27" s="241">
        <v>-9.5186699999999999E-2</v>
      </c>
      <c r="I27" s="241">
        <v>0.1179969</v>
      </c>
      <c r="J27" s="241">
        <v>0.41984579999999999</v>
      </c>
      <c r="K27" s="241">
        <v>2.2393999999999999E-3</v>
      </c>
      <c r="L27" s="241">
        <v>3.1389E-3</v>
      </c>
      <c r="M27" s="241">
        <v>0.47557070000000001</v>
      </c>
      <c r="N27" s="241">
        <v>-1.1727E-2</v>
      </c>
      <c r="O27" s="241">
        <v>7.5310799999999997E-2</v>
      </c>
      <c r="Q27" s="242">
        <f t="shared" si="13"/>
        <v>0.98178032233146284</v>
      </c>
      <c r="R27" s="242">
        <f t="shared" si="14"/>
        <v>0.89326617340114345</v>
      </c>
      <c r="S27" s="242">
        <f t="shared" si="15"/>
        <v>1.079065378292805</v>
      </c>
      <c r="T27" s="240">
        <f t="shared" si="16"/>
        <v>0.70287409999999995</v>
      </c>
      <c r="U27" s="243">
        <f t="shared" si="17"/>
        <v>0.17656440000000001</v>
      </c>
      <c r="V27" s="243"/>
      <c r="W27" s="242">
        <f t="shared" si="18"/>
        <v>0.90920317038933607</v>
      </c>
      <c r="X27" s="242">
        <f t="shared" si="19"/>
        <v>0.72147278320162067</v>
      </c>
      <c r="Y27" s="242">
        <f t="shared" si="20"/>
        <v>1.1457818289106643</v>
      </c>
      <c r="Z27" s="240">
        <f t="shared" si="21"/>
        <v>0.41984579999999999</v>
      </c>
      <c r="AA27" s="240">
        <f t="shared" si="22"/>
        <v>0.47557070000000001</v>
      </c>
      <c r="AB27" s="242"/>
      <c r="AC27" s="242">
        <f t="shared" si="23"/>
        <v>0.988341493262891</v>
      </c>
      <c r="AD27" s="242">
        <f t="shared" si="24"/>
        <v>0.85270965708182966</v>
      </c>
      <c r="AE27" s="242">
        <f t="shared" si="25"/>
        <v>1.145546903559205</v>
      </c>
    </row>
    <row r="28" spans="1:31" x14ac:dyDescent="0.25">
      <c r="A28" s="240" t="s">
        <v>978</v>
      </c>
      <c r="B28" s="241">
        <v>0.2108698</v>
      </c>
      <c r="C28" s="241">
        <v>4.5954399999999999E-2</v>
      </c>
      <c r="D28" s="241">
        <v>7.4982800000000002E-2</v>
      </c>
      <c r="E28" s="241">
        <v>4.4599999999999996E-6</v>
      </c>
      <c r="F28" s="241">
        <v>0</v>
      </c>
      <c r="G28" s="241">
        <v>0.2878578</v>
      </c>
      <c r="H28" s="241">
        <v>0.15170059999999999</v>
      </c>
      <c r="I28" s="241">
        <v>0.11257880000000001</v>
      </c>
      <c r="J28" s="241">
        <v>0.17781749999999999</v>
      </c>
      <c r="K28" s="241">
        <v>1.7197E-3</v>
      </c>
      <c r="L28" s="241">
        <v>2.9849999999999998E-3</v>
      </c>
      <c r="M28" s="241">
        <v>0.56452210000000003</v>
      </c>
      <c r="N28" s="241">
        <v>0.2549749</v>
      </c>
      <c r="O28" s="241">
        <v>7.70734E-2</v>
      </c>
      <c r="Q28" s="242">
        <f t="shared" si="13"/>
        <v>1.2347515799394531</v>
      </c>
      <c r="R28" s="242">
        <f t="shared" si="14"/>
        <v>1.1283982801552981</v>
      </c>
      <c r="S28" s="242">
        <f t="shared" si="15"/>
        <v>1.3511288442881599</v>
      </c>
      <c r="T28" s="240">
        <f t="shared" si="16"/>
        <v>4.4599999999999996E-6</v>
      </c>
      <c r="U28" s="243">
        <f t="shared" si="17"/>
        <v>7.4982800000000002E-2</v>
      </c>
      <c r="V28" s="243"/>
      <c r="W28" s="242">
        <f t="shared" si="18"/>
        <v>1.1638117390299889</v>
      </c>
      <c r="X28" s="242">
        <f t="shared" si="19"/>
        <v>0.93336975596515248</v>
      </c>
      <c r="Y28" s="242">
        <f t="shared" si="20"/>
        <v>1.4511481170754541</v>
      </c>
      <c r="Z28" s="240">
        <f t="shared" si="21"/>
        <v>0.17781749999999999</v>
      </c>
      <c r="AA28" s="240">
        <f t="shared" si="22"/>
        <v>0.56452210000000003</v>
      </c>
      <c r="AB28" s="242"/>
      <c r="AC28" s="242">
        <f t="shared" si="23"/>
        <v>1.2904292306927045</v>
      </c>
      <c r="AD28" s="242">
        <f t="shared" si="24"/>
        <v>1.1095017448115994</v>
      </c>
      <c r="AE28" s="242">
        <f t="shared" si="25"/>
        <v>1.5008607306957666</v>
      </c>
    </row>
    <row r="29" spans="1:31" x14ac:dyDescent="0.25">
      <c r="A29" s="240" t="s">
        <v>115</v>
      </c>
      <c r="B29" s="241">
        <v>0.1497618</v>
      </c>
      <c r="C29" s="241">
        <v>5.2757400000000003E-2</v>
      </c>
      <c r="D29" s="241">
        <v>5.4511400000000002E-2</v>
      </c>
      <c r="E29" s="241">
        <v>4.5300000000000002E-3</v>
      </c>
      <c r="F29" s="241">
        <v>0</v>
      </c>
      <c r="G29" s="241">
        <v>0.26851409999999998</v>
      </c>
      <c r="H29" s="241">
        <v>-3.7002100000000003E-2</v>
      </c>
      <c r="I29" s="241">
        <v>0.12788040000000001</v>
      </c>
      <c r="J29" s="241">
        <v>0.7723141</v>
      </c>
      <c r="K29" s="241">
        <v>5.4156999999999999E-3</v>
      </c>
      <c r="L29" s="241">
        <v>3.3834999999999998E-3</v>
      </c>
      <c r="M29" s="241">
        <v>0.10946549999999999</v>
      </c>
      <c r="N29" s="241">
        <v>7.2856299999999999E-2</v>
      </c>
      <c r="O29" s="241">
        <v>9.0216599999999994E-2</v>
      </c>
      <c r="Q29" s="242">
        <f t="shared" si="13"/>
        <v>1.1615575267698444</v>
      </c>
      <c r="R29" s="242">
        <f t="shared" si="14"/>
        <v>1.0474485932986208</v>
      </c>
      <c r="S29" s="242">
        <f t="shared" si="15"/>
        <v>1.2880974747855953</v>
      </c>
      <c r="T29" s="240">
        <f t="shared" si="16"/>
        <v>4.5300000000000002E-3</v>
      </c>
      <c r="U29" s="243">
        <f t="shared" si="17"/>
        <v>5.4511400000000002E-2</v>
      </c>
      <c r="V29" s="243"/>
      <c r="W29" s="242">
        <f t="shared" si="18"/>
        <v>0.96367411163129413</v>
      </c>
      <c r="X29" s="242">
        <f t="shared" si="19"/>
        <v>0.75002579178230289</v>
      </c>
      <c r="Y29" s="242">
        <f t="shared" si="20"/>
        <v>1.2381811447064375</v>
      </c>
      <c r="Z29" s="240">
        <f t="shared" si="21"/>
        <v>0.7723141</v>
      </c>
      <c r="AA29" s="240">
        <f t="shared" si="22"/>
        <v>0.10946549999999999</v>
      </c>
      <c r="AB29" s="242"/>
      <c r="AC29" s="242">
        <f t="shared" si="23"/>
        <v>1.0755759655427679</v>
      </c>
      <c r="AD29" s="242">
        <f t="shared" si="24"/>
        <v>0.90125392439620333</v>
      </c>
      <c r="AE29" s="242">
        <f t="shared" si="25"/>
        <v>1.28361566739174</v>
      </c>
    </row>
    <row r="30" spans="1:31" x14ac:dyDescent="0.25">
      <c r="A30" s="240" t="s">
        <v>127</v>
      </c>
      <c r="B30" s="241">
        <v>0.38773869999999999</v>
      </c>
      <c r="C30" s="241">
        <v>5.0911600000000001E-2</v>
      </c>
      <c r="D30" s="241">
        <v>0.21187130000000001</v>
      </c>
      <c r="E30" s="241">
        <v>2.6200000000000001E-14</v>
      </c>
      <c r="F30" s="241">
        <v>0</v>
      </c>
      <c r="G30" s="241">
        <v>0.3929243</v>
      </c>
      <c r="H30" s="241">
        <v>0.51781299999999997</v>
      </c>
      <c r="I30" s="241">
        <v>0.1240023</v>
      </c>
      <c r="J30" s="241">
        <v>2.97E-5</v>
      </c>
      <c r="K30" s="241">
        <v>-3.7984E-3</v>
      </c>
      <c r="L30" s="241">
        <v>3.3029000000000001E-3</v>
      </c>
      <c r="M30" s="241">
        <v>0.25014049999999999</v>
      </c>
      <c r="N30" s="241">
        <v>0.46465339999999999</v>
      </c>
      <c r="O30" s="241">
        <v>7.60073E-2</v>
      </c>
      <c r="Q30" s="242">
        <f t="shared" si="13"/>
        <v>1.4736446706227986</v>
      </c>
      <c r="R30" s="242">
        <f t="shared" si="14"/>
        <v>1.3336932372962931</v>
      </c>
      <c r="S30" s="242">
        <f t="shared" si="15"/>
        <v>1.6282819425982651</v>
      </c>
      <c r="T30" s="240">
        <f t="shared" si="16"/>
        <v>2.6200000000000001E-14</v>
      </c>
      <c r="U30" s="243">
        <f t="shared" si="17"/>
        <v>0.21187130000000001</v>
      </c>
      <c r="V30" s="243"/>
      <c r="W30" s="242">
        <f t="shared" si="18"/>
        <v>1.6783530748412163</v>
      </c>
      <c r="X30" s="242">
        <f t="shared" si="19"/>
        <v>1.3162259227617807</v>
      </c>
      <c r="Y30" s="242">
        <f t="shared" si="20"/>
        <v>2.140110595845468</v>
      </c>
      <c r="Z30" s="240">
        <f t="shared" si="21"/>
        <v>2.97E-5</v>
      </c>
      <c r="AA30" s="240">
        <f t="shared" si="22"/>
        <v>0.25014049999999999</v>
      </c>
      <c r="AB30" s="242"/>
      <c r="AC30" s="242">
        <f t="shared" si="23"/>
        <v>1.5914624923837599</v>
      </c>
      <c r="AD30" s="242">
        <f t="shared" si="24"/>
        <v>1.3711901591229914</v>
      </c>
      <c r="AE30" s="242">
        <f t="shared" si="25"/>
        <v>1.8471200714306975</v>
      </c>
    </row>
    <row r="31" spans="1:31" x14ac:dyDescent="0.25">
      <c r="A31" s="240" t="s">
        <v>157</v>
      </c>
      <c r="B31" s="241">
        <v>-2.4919500000000001E-2</v>
      </c>
      <c r="C31" s="241">
        <v>6.2277899999999997E-2</v>
      </c>
      <c r="D31" s="241">
        <v>0.1388365</v>
      </c>
      <c r="E31" s="241">
        <v>0.68905780000000005</v>
      </c>
      <c r="F31" s="241">
        <v>0</v>
      </c>
      <c r="G31" s="241">
        <v>0.33923900000000001</v>
      </c>
      <c r="H31" s="241">
        <v>-3.4130099999999997E-2</v>
      </c>
      <c r="I31" s="241">
        <v>0.15291360000000001</v>
      </c>
      <c r="J31" s="241">
        <v>0.82338109999999998</v>
      </c>
      <c r="K31" s="241">
        <v>2.6719999999999999E-4</v>
      </c>
      <c r="L31" s="241">
        <v>4.0476000000000002E-3</v>
      </c>
      <c r="M31" s="241">
        <v>0.94736120000000001</v>
      </c>
      <c r="N31" s="241">
        <v>-6.2231799999999997E-2</v>
      </c>
      <c r="O31" s="241">
        <v>0.1002122</v>
      </c>
      <c r="Q31" s="242">
        <f t="shared" si="13"/>
        <v>0.97538842763646183</v>
      </c>
      <c r="R31" s="242">
        <f t="shared" si="14"/>
        <v>0.86330763138184152</v>
      </c>
      <c r="S31" s="242">
        <f t="shared" si="15"/>
        <v>1.1020203577307799</v>
      </c>
      <c r="T31" s="240">
        <f t="shared" si="16"/>
        <v>0.68905780000000005</v>
      </c>
      <c r="U31" s="243">
        <f t="shared" si="17"/>
        <v>0.1388365</v>
      </c>
      <c r="V31" s="243"/>
      <c r="W31" s="242">
        <f t="shared" si="18"/>
        <v>0.96644576186449804</v>
      </c>
      <c r="X31" s="242">
        <f t="shared" si="19"/>
        <v>0.71616781857526657</v>
      </c>
      <c r="Y31" s="242">
        <f t="shared" si="20"/>
        <v>1.3041879101520788</v>
      </c>
      <c r="Z31" s="240">
        <f t="shared" si="21"/>
        <v>0.82338109999999998</v>
      </c>
      <c r="AA31" s="240">
        <f t="shared" si="22"/>
        <v>0.94736120000000001</v>
      </c>
      <c r="AB31" s="242"/>
      <c r="AC31" s="242">
        <f t="shared" si="23"/>
        <v>0.93966504718651633</v>
      </c>
      <c r="AD31" s="242">
        <f t="shared" si="24"/>
        <v>0.7720949749327265</v>
      </c>
      <c r="AE31" s="242">
        <f t="shared" si="25"/>
        <v>1.1436033513635706</v>
      </c>
    </row>
    <row r="32" spans="1:31" x14ac:dyDescent="0.25">
      <c r="A32" s="240" t="s">
        <v>154</v>
      </c>
      <c r="B32" s="241">
        <v>-3.12961E-2</v>
      </c>
      <c r="C32" s="241">
        <v>4.9664800000000002E-2</v>
      </c>
      <c r="D32" s="241">
        <v>8.7676100000000007E-2</v>
      </c>
      <c r="E32" s="241">
        <v>0.52859780000000001</v>
      </c>
      <c r="F32" s="241">
        <v>0</v>
      </c>
      <c r="G32" s="241">
        <v>0.29789330000000003</v>
      </c>
      <c r="H32" s="241">
        <v>7.0116499999999998E-2</v>
      </c>
      <c r="I32" s="241">
        <v>0.12127259999999999</v>
      </c>
      <c r="J32" s="241">
        <v>0.56314759999999997</v>
      </c>
      <c r="K32" s="241">
        <v>-2.9626000000000001E-3</v>
      </c>
      <c r="L32" s="241">
        <v>3.2315E-3</v>
      </c>
      <c r="M32" s="241">
        <v>0.35925699999999999</v>
      </c>
      <c r="N32" s="241">
        <v>-3.2874399999999998E-2</v>
      </c>
      <c r="O32" s="241">
        <v>8.4107100000000004E-2</v>
      </c>
      <c r="Q32" s="242">
        <f t="shared" si="13"/>
        <v>0.96918855385413094</v>
      </c>
      <c r="R32" s="242">
        <f t="shared" si="14"/>
        <v>0.87929123746496207</v>
      </c>
      <c r="S32" s="242">
        <f t="shared" si="15"/>
        <v>1.0682768267201024</v>
      </c>
      <c r="T32" s="240">
        <f t="shared" si="16"/>
        <v>0.52859780000000001</v>
      </c>
      <c r="U32" s="243">
        <f t="shared" si="17"/>
        <v>8.7676100000000007E-2</v>
      </c>
      <c r="V32" s="243"/>
      <c r="W32" s="242">
        <f t="shared" si="18"/>
        <v>1.0726331357357899</v>
      </c>
      <c r="X32" s="242">
        <f t="shared" si="19"/>
        <v>0.8457108218104713</v>
      </c>
      <c r="Y32" s="242">
        <f t="shared" si="20"/>
        <v>1.3604435632209948</v>
      </c>
      <c r="Z32" s="240">
        <f t="shared" si="21"/>
        <v>0.56314759999999997</v>
      </c>
      <c r="AA32" s="240">
        <f t="shared" si="22"/>
        <v>0.35925699999999999</v>
      </c>
      <c r="AB32" s="242"/>
      <c r="AC32" s="242">
        <f t="shared" si="23"/>
        <v>0.9676600900640705</v>
      </c>
      <c r="AD32" s="242">
        <f t="shared" si="24"/>
        <v>0.82059604715802703</v>
      </c>
      <c r="AE32" s="242">
        <f t="shared" si="25"/>
        <v>1.1410803807131713</v>
      </c>
    </row>
    <row r="33" spans="1:31" x14ac:dyDescent="0.25">
      <c r="A33" s="240" t="s">
        <v>970</v>
      </c>
      <c r="B33" s="241">
        <v>0.19304399999999999</v>
      </c>
      <c r="C33" s="241">
        <v>3.5490399999999998E-2</v>
      </c>
      <c r="D33" s="241">
        <v>7.1820499999999995E-2</v>
      </c>
      <c r="E33" s="241">
        <v>5.3500000000000003E-8</v>
      </c>
      <c r="F33" s="241">
        <v>0</v>
      </c>
      <c r="G33" s="241">
        <v>0.28419299999999997</v>
      </c>
      <c r="H33" s="241">
        <v>0.21473159999999999</v>
      </c>
      <c r="I33" s="241">
        <v>8.7094500000000005E-2</v>
      </c>
      <c r="J33" s="241">
        <v>1.36822E-2</v>
      </c>
      <c r="K33" s="241">
        <v>-6.3190000000000002E-4</v>
      </c>
      <c r="L33" s="241">
        <v>2.3151999999999999E-3</v>
      </c>
      <c r="M33" s="241">
        <v>0.78489719999999996</v>
      </c>
      <c r="N33" s="241">
        <v>0.1586291</v>
      </c>
      <c r="O33" s="241">
        <v>5.6216599999999999E-2</v>
      </c>
      <c r="Q33" s="242">
        <f t="shared" si="13"/>
        <v>1.212936161536122</v>
      </c>
      <c r="R33" s="242">
        <f t="shared" si="14"/>
        <v>1.1314305618722527</v>
      </c>
      <c r="S33" s="242">
        <f t="shared" si="15"/>
        <v>1.3003132331227354</v>
      </c>
      <c r="T33" s="240">
        <f t="shared" si="16"/>
        <v>5.3500000000000003E-8</v>
      </c>
      <c r="U33" s="243">
        <f t="shared" si="17"/>
        <v>7.1820499999999995E-2</v>
      </c>
      <c r="V33" s="243"/>
      <c r="W33" s="242">
        <f t="shared" si="18"/>
        <v>1.2395291626878537</v>
      </c>
      <c r="X33" s="242">
        <f t="shared" si="19"/>
        <v>1.0450099218865727</v>
      </c>
      <c r="Y33" s="242">
        <f t="shared" si="20"/>
        <v>1.4702564185992666</v>
      </c>
      <c r="Z33" s="240">
        <f t="shared" si="21"/>
        <v>1.36822E-2</v>
      </c>
      <c r="AA33" s="240">
        <f t="shared" si="22"/>
        <v>0.78489719999999996</v>
      </c>
      <c r="AB33" s="242"/>
      <c r="AC33" s="242">
        <f t="shared" si="23"/>
        <v>1.171903207163721</v>
      </c>
      <c r="AD33" s="242">
        <f t="shared" si="24"/>
        <v>1.0496371825205988</v>
      </c>
      <c r="AE33" s="242">
        <f t="shared" si="25"/>
        <v>1.3084112775641534</v>
      </c>
    </row>
    <row r="34" spans="1:31" x14ac:dyDescent="0.25">
      <c r="A34" s="240"/>
      <c r="Q34" s="242"/>
      <c r="R34" s="242"/>
      <c r="S34" s="242"/>
      <c r="T34" s="240"/>
      <c r="U34" s="243"/>
      <c r="V34" s="243"/>
      <c r="W34" s="242"/>
      <c r="X34" s="242"/>
      <c r="Y34" s="242"/>
      <c r="Z34" s="242"/>
      <c r="AA34" s="240"/>
      <c r="AB34" s="242"/>
      <c r="AC34" s="242"/>
      <c r="AD34" s="242"/>
      <c r="AE34" s="242"/>
    </row>
    <row r="35" spans="1:31" x14ac:dyDescent="0.25">
      <c r="A35" s="248"/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</row>
    <row r="36" spans="1:31" x14ac:dyDescent="0.25">
      <c r="A36" s="250" t="s">
        <v>964</v>
      </c>
    </row>
    <row r="37" spans="1:31" x14ac:dyDescent="0.25">
      <c r="A37" s="250" t="s">
        <v>996</v>
      </c>
    </row>
  </sheetData>
  <sortState ref="A27:AD36">
    <sortCondition ref="A27"/>
  </sortState>
  <mergeCells count="3">
    <mergeCell ref="Q2:U2"/>
    <mergeCell ref="W2:AA2"/>
    <mergeCell ref="AC2:AE2"/>
  </mergeCells>
  <conditionalFormatting sqref="M6:M1048576">
    <cfRule type="cellIs" dxfId="2" priority="1" operator="lessThan">
      <formula>0.05</formula>
    </cfRule>
    <cfRule type="cellIs" dxfId="1" priority="2" operator="lessThan">
      <formula>0.05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zoomScaleNormal="100" workbookViewId="0">
      <selection activeCell="S36" sqref="S36"/>
    </sheetView>
  </sheetViews>
  <sheetFormatPr defaultRowHeight="15" x14ac:dyDescent="0.25"/>
  <cols>
    <col min="1" max="1" width="22.28515625" style="241" customWidth="1"/>
    <col min="2" max="2" width="10.7109375" style="241" hidden="1" customWidth="1"/>
    <col min="3" max="6" width="10" style="241" hidden="1" customWidth="1"/>
    <col min="7" max="7" width="10.28515625" style="241" hidden="1" customWidth="1"/>
    <col min="8" max="8" width="12.140625" style="241" hidden="1" customWidth="1"/>
    <col min="9" max="9" width="13.140625" style="241" hidden="1" customWidth="1"/>
    <col min="10" max="10" width="12.140625" style="241" hidden="1" customWidth="1"/>
    <col min="11" max="11" width="11.28515625" style="241" hidden="1" customWidth="1"/>
    <col min="12" max="12" width="12.140625" style="241" hidden="1" customWidth="1"/>
    <col min="13" max="13" width="11.28515625" style="241" hidden="1" customWidth="1"/>
    <col min="14" max="14" width="10.7109375" style="241" hidden="1" customWidth="1"/>
    <col min="15" max="15" width="10" style="241" hidden="1" customWidth="1"/>
    <col min="16" max="16" width="9.140625" style="241" hidden="1" customWidth="1"/>
    <col min="17" max="25" width="9.140625" style="241"/>
    <col min="26" max="26" width="9.85546875" style="241" customWidth="1"/>
    <col min="27" max="27" width="11.42578125" style="241" customWidth="1"/>
    <col min="28" max="16384" width="9.140625" style="241"/>
  </cols>
  <sheetData>
    <row r="1" spans="1:33" x14ac:dyDescent="0.25">
      <c r="A1" s="236" t="s">
        <v>1105</v>
      </c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</row>
    <row r="2" spans="1:33" x14ac:dyDescent="0.25">
      <c r="A2" s="251"/>
      <c r="Q2" s="309" t="s">
        <v>941</v>
      </c>
      <c r="R2" s="309"/>
      <c r="S2" s="309"/>
      <c r="T2" s="309"/>
      <c r="U2" s="309"/>
      <c r="V2" s="186"/>
      <c r="W2" s="309" t="s">
        <v>943</v>
      </c>
      <c r="X2" s="309"/>
      <c r="Y2" s="309"/>
      <c r="Z2" s="309"/>
      <c r="AA2" s="309"/>
      <c r="AB2" s="186"/>
      <c r="AC2" s="309" t="s">
        <v>944</v>
      </c>
      <c r="AD2" s="309"/>
      <c r="AE2" s="309"/>
    </row>
    <row r="3" spans="1:33" s="167" customFormat="1" ht="17.25" thickBot="1" x14ac:dyDescent="0.3">
      <c r="A3" s="238"/>
      <c r="Q3" s="37" t="s">
        <v>950</v>
      </c>
      <c r="R3" s="37" t="s">
        <v>928</v>
      </c>
      <c r="S3" s="37" t="s">
        <v>929</v>
      </c>
      <c r="T3" s="37" t="s">
        <v>942</v>
      </c>
      <c r="U3" s="37" t="s">
        <v>1000</v>
      </c>
      <c r="V3" s="188"/>
      <c r="W3" s="239" t="s">
        <v>949</v>
      </c>
      <c r="X3" s="37" t="s">
        <v>1002</v>
      </c>
      <c r="Y3" s="37" t="s">
        <v>1003</v>
      </c>
      <c r="Z3" s="37" t="s">
        <v>1004</v>
      </c>
      <c r="AA3" s="37" t="s">
        <v>1005</v>
      </c>
      <c r="AB3" s="188"/>
      <c r="AC3" s="37" t="s">
        <v>950</v>
      </c>
      <c r="AD3" s="37" t="s">
        <v>928</v>
      </c>
      <c r="AE3" s="37" t="s">
        <v>929</v>
      </c>
    </row>
    <row r="4" spans="1:33" ht="15.75" thickTop="1" x14ac:dyDescent="0.25">
      <c r="B4" s="241" t="s">
        <v>896</v>
      </c>
      <c r="C4" s="241" t="s">
        <v>897</v>
      </c>
      <c r="D4" s="241" t="s">
        <v>899</v>
      </c>
      <c r="E4" s="241" t="s">
        <v>898</v>
      </c>
      <c r="F4" s="241" t="s">
        <v>900</v>
      </c>
      <c r="G4" s="241" t="s">
        <v>901</v>
      </c>
      <c r="H4" s="241" t="s">
        <v>902</v>
      </c>
      <c r="I4" s="241" t="s">
        <v>903</v>
      </c>
      <c r="J4" s="241" t="s">
        <v>904</v>
      </c>
      <c r="K4" s="241" t="s">
        <v>905</v>
      </c>
      <c r="L4" s="241" t="s">
        <v>906</v>
      </c>
      <c r="M4" s="241" t="s">
        <v>907</v>
      </c>
      <c r="N4" s="241" t="s">
        <v>908</v>
      </c>
      <c r="O4" s="241" t="s">
        <v>909</v>
      </c>
      <c r="Q4" s="147"/>
      <c r="R4" s="147"/>
      <c r="S4" s="147"/>
      <c r="T4" s="147"/>
      <c r="U4" s="147"/>
      <c r="V4" s="43"/>
      <c r="W4" s="147"/>
      <c r="X4" s="147"/>
      <c r="Y4" s="147"/>
      <c r="Z4" s="147"/>
      <c r="AA4" s="147"/>
      <c r="AB4" s="43"/>
      <c r="AC4" s="147"/>
      <c r="AD4" s="147"/>
      <c r="AE4" s="147"/>
    </row>
    <row r="5" spans="1:33" x14ac:dyDescent="0.25">
      <c r="Q5" s="146" t="s">
        <v>951</v>
      </c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</row>
    <row r="6" spans="1:33" x14ac:dyDescent="0.25">
      <c r="A6" s="240" t="s">
        <v>130</v>
      </c>
      <c r="B6" s="252">
        <v>0.1720902</v>
      </c>
      <c r="C6" s="252">
        <v>0.109581</v>
      </c>
      <c r="D6" s="252">
        <v>0.1163131</v>
      </c>
      <c r="E6" s="252">
        <v>0.58857919999999997</v>
      </c>
      <c r="F6" s="252">
        <v>0.43632739999999998</v>
      </c>
      <c r="G6" s="252">
        <v>0.69970690000000002</v>
      </c>
      <c r="H6" s="252">
        <v>0.78857600000000005</v>
      </c>
      <c r="I6" s="252">
        <v>0.42345919999999998</v>
      </c>
      <c r="J6" s="252">
        <v>6.2571500000000002E-2</v>
      </c>
      <c r="K6" s="252">
        <v>-1.66258E-2</v>
      </c>
      <c r="L6" s="252">
        <v>1.10413E-2</v>
      </c>
      <c r="M6" s="252">
        <v>0.1321232</v>
      </c>
      <c r="N6" s="252">
        <v>0.2148457</v>
      </c>
      <c r="O6" s="252">
        <v>0.1107296</v>
      </c>
      <c r="Q6" s="242">
        <f t="shared" ref="Q6:Q22" si="0">(B6)</f>
        <v>0.1720902</v>
      </c>
      <c r="R6" s="242">
        <f t="shared" ref="R6:R22" si="1">(B6-(1.96*C6))</f>
        <v>-4.2688559999999987E-2</v>
      </c>
      <c r="S6" s="242">
        <f t="shared" ref="S6:S22" si="2">(B6+(1.96*C6))</f>
        <v>0.38686895999999998</v>
      </c>
      <c r="T6" s="240">
        <f t="shared" ref="T6:T22" si="3">D6</f>
        <v>0.1163131</v>
      </c>
      <c r="U6" s="243">
        <f t="shared" ref="U6:U22" si="4">E6</f>
        <v>0.58857919999999997</v>
      </c>
      <c r="V6" s="243"/>
      <c r="W6" s="242">
        <f t="shared" ref="W6:W22" si="5">(H6)</f>
        <v>0.78857600000000005</v>
      </c>
      <c r="X6" s="242">
        <f t="shared" ref="X6:X22" si="6">(H6-(1.96*I6))</f>
        <v>-4.1404031999999868E-2</v>
      </c>
      <c r="Y6" s="242">
        <f t="shared" ref="Y6:Y22" si="7">(H6+(1.96*I6))</f>
        <v>1.6185560319999999</v>
      </c>
      <c r="Z6" s="240">
        <f>J6</f>
        <v>6.2571500000000002E-2</v>
      </c>
      <c r="AA6" s="240">
        <f t="shared" ref="AA6:AA22" si="8">M6</f>
        <v>0.1321232</v>
      </c>
      <c r="AB6" s="242"/>
      <c r="AC6" s="242">
        <f t="shared" ref="AC6:AC22" si="9">(N6)</f>
        <v>0.2148457</v>
      </c>
      <c r="AD6" s="242">
        <f t="shared" ref="AD6:AD22" si="10">(N6-(1.96*O6))</f>
        <v>-2.1843159999999917E-3</v>
      </c>
      <c r="AE6" s="242">
        <f t="shared" ref="AE6:AE22" si="11">(N6+(1.96*O6))</f>
        <v>0.43187571599999997</v>
      </c>
    </row>
    <row r="7" spans="1:33" x14ac:dyDescent="0.25">
      <c r="A7" s="240" t="s">
        <v>466</v>
      </c>
      <c r="B7" s="252">
        <v>-0.21874070000000001</v>
      </c>
      <c r="C7" s="252">
        <v>3.4960900000000003E-2</v>
      </c>
      <c r="D7" s="252">
        <v>3.9299999999999999E-10</v>
      </c>
      <c r="E7" s="252">
        <v>0.71449010000000002</v>
      </c>
      <c r="F7" s="252">
        <v>0.61995920000000004</v>
      </c>
      <c r="G7" s="252">
        <v>0.78550739999999997</v>
      </c>
      <c r="H7" s="252">
        <v>-0.1586978</v>
      </c>
      <c r="I7" s="252">
        <v>0.13647590000000001</v>
      </c>
      <c r="J7" s="252">
        <v>0.24490000000000001</v>
      </c>
      <c r="K7" s="252">
        <v>-1.6187E-3</v>
      </c>
      <c r="L7" s="252">
        <v>3.5542999999999998E-3</v>
      </c>
      <c r="M7" s="252">
        <v>0.64881520000000004</v>
      </c>
      <c r="N7" s="252">
        <v>-0.1844211</v>
      </c>
      <c r="O7" s="252">
        <v>3.4567100000000003E-2</v>
      </c>
      <c r="Q7" s="242">
        <f t="shared" si="0"/>
        <v>-0.21874070000000001</v>
      </c>
      <c r="R7" s="242">
        <f t="shared" si="1"/>
        <v>-0.28726406400000004</v>
      </c>
      <c r="S7" s="242">
        <f t="shared" si="2"/>
        <v>-0.15021733600000001</v>
      </c>
      <c r="T7" s="240">
        <f t="shared" si="3"/>
        <v>3.9299999999999999E-10</v>
      </c>
      <c r="U7" s="243">
        <f t="shared" si="4"/>
        <v>0.71449010000000002</v>
      </c>
      <c r="V7" s="243"/>
      <c r="W7" s="242">
        <f t="shared" si="5"/>
        <v>-0.1586978</v>
      </c>
      <c r="X7" s="242">
        <f t="shared" si="6"/>
        <v>-0.42619056399999999</v>
      </c>
      <c r="Y7" s="242">
        <f t="shared" si="7"/>
        <v>0.10879496399999999</v>
      </c>
      <c r="Z7" s="240">
        <f t="shared" ref="Z7:Z22" si="12">J7</f>
        <v>0.24490000000000001</v>
      </c>
      <c r="AA7" s="240">
        <f t="shared" si="8"/>
        <v>0.64881520000000004</v>
      </c>
      <c r="AB7" s="242"/>
      <c r="AC7" s="242">
        <f t="shared" si="9"/>
        <v>-0.1844211</v>
      </c>
      <c r="AD7" s="242">
        <f t="shared" si="10"/>
        <v>-0.25217261600000002</v>
      </c>
      <c r="AE7" s="242">
        <f t="shared" si="11"/>
        <v>-0.11666958399999999</v>
      </c>
    </row>
    <row r="8" spans="1:33" x14ac:dyDescent="0.25">
      <c r="A8" s="240" t="s">
        <v>972</v>
      </c>
      <c r="B8" s="252">
        <v>-1.11342E-2</v>
      </c>
      <c r="C8" s="252">
        <v>7.1379300000000007E-2</v>
      </c>
      <c r="D8" s="252">
        <v>0.87604409999999999</v>
      </c>
      <c r="E8" s="252">
        <v>0.27776659999999997</v>
      </c>
      <c r="F8" s="252">
        <v>0</v>
      </c>
      <c r="G8" s="252">
        <v>0.49502299999999999</v>
      </c>
      <c r="H8" s="252">
        <v>1.7573600000000002E-2</v>
      </c>
      <c r="I8" s="252">
        <v>0.28510459999999999</v>
      </c>
      <c r="J8" s="252">
        <v>0.95085030000000004</v>
      </c>
      <c r="K8" s="252">
        <v>-7.6659999999999999E-4</v>
      </c>
      <c r="L8" s="252">
        <v>7.3654999999999997E-3</v>
      </c>
      <c r="M8" s="252">
        <v>0.91710789999999998</v>
      </c>
      <c r="N8" s="252">
        <v>5.9536899999999997E-2</v>
      </c>
      <c r="O8" s="252">
        <v>9.1773999999999994E-2</v>
      </c>
      <c r="Q8" s="242">
        <f t="shared" si="0"/>
        <v>-1.11342E-2</v>
      </c>
      <c r="R8" s="242">
        <f t="shared" si="1"/>
        <v>-0.15103762800000003</v>
      </c>
      <c r="S8" s="242">
        <f t="shared" si="2"/>
        <v>0.12876922800000001</v>
      </c>
      <c r="T8" s="240">
        <f t="shared" si="3"/>
        <v>0.87604409999999999</v>
      </c>
      <c r="U8" s="243">
        <f t="shared" si="4"/>
        <v>0.27776659999999997</v>
      </c>
      <c r="V8" s="243"/>
      <c r="W8" s="242">
        <f t="shared" si="5"/>
        <v>1.7573600000000002E-2</v>
      </c>
      <c r="X8" s="242">
        <f t="shared" si="6"/>
        <v>-0.54123141600000002</v>
      </c>
      <c r="Y8" s="242">
        <f t="shared" si="7"/>
        <v>0.57637861599999995</v>
      </c>
      <c r="Z8" s="240">
        <f t="shared" si="12"/>
        <v>0.95085030000000004</v>
      </c>
      <c r="AA8" s="240">
        <f t="shared" si="8"/>
        <v>0.91710789999999998</v>
      </c>
      <c r="AB8" s="242"/>
      <c r="AC8" s="242">
        <f t="shared" si="9"/>
        <v>5.9536899999999997E-2</v>
      </c>
      <c r="AD8" s="242">
        <f t="shared" si="10"/>
        <v>-0.12034013999999998</v>
      </c>
      <c r="AE8" s="242">
        <f t="shared" si="11"/>
        <v>0.23941393999999999</v>
      </c>
    </row>
    <row r="9" spans="1:33" x14ac:dyDescent="0.25">
      <c r="A9" s="240" t="s">
        <v>967</v>
      </c>
      <c r="B9" s="252">
        <v>7.6175599999999996E-2</v>
      </c>
      <c r="C9" s="252">
        <v>9.0347700000000003E-2</v>
      </c>
      <c r="D9" s="252">
        <v>0.39915139999999999</v>
      </c>
      <c r="E9" s="252">
        <v>0.13688980000000001</v>
      </c>
      <c r="F9" s="252">
        <v>0</v>
      </c>
      <c r="G9" s="252">
        <v>0.39834730000000002</v>
      </c>
      <c r="H9" s="252">
        <v>-3.4394E-3</v>
      </c>
      <c r="I9" s="252">
        <v>0.36087079999999999</v>
      </c>
      <c r="J9" s="252">
        <v>0.99239560000000004</v>
      </c>
      <c r="K9" s="252">
        <v>2.1221999999999999E-3</v>
      </c>
      <c r="L9" s="252">
        <v>9.3065999999999999E-3</v>
      </c>
      <c r="M9" s="252">
        <v>0.81962290000000004</v>
      </c>
      <c r="N9" s="252">
        <v>0.21999150000000001</v>
      </c>
      <c r="O9" s="252">
        <v>0.1213664</v>
      </c>
      <c r="Q9" s="242">
        <f t="shared" si="0"/>
        <v>7.6175599999999996E-2</v>
      </c>
      <c r="R9" s="242">
        <f t="shared" si="1"/>
        <v>-0.10090589200000001</v>
      </c>
      <c r="S9" s="242">
        <f t="shared" si="2"/>
        <v>0.25325709200000002</v>
      </c>
      <c r="T9" s="240">
        <f t="shared" si="3"/>
        <v>0.39915139999999999</v>
      </c>
      <c r="U9" s="243">
        <f t="shared" si="4"/>
        <v>0.13688980000000001</v>
      </c>
      <c r="V9" s="243"/>
      <c r="W9" s="242">
        <f t="shared" si="5"/>
        <v>-3.4394E-3</v>
      </c>
      <c r="X9" s="242">
        <f t="shared" si="6"/>
        <v>-0.7107461679999999</v>
      </c>
      <c r="Y9" s="242">
        <f t="shared" si="7"/>
        <v>0.70386736799999994</v>
      </c>
      <c r="Z9" s="240">
        <f t="shared" si="12"/>
        <v>0.99239560000000004</v>
      </c>
      <c r="AA9" s="240">
        <f t="shared" si="8"/>
        <v>0.81962290000000004</v>
      </c>
      <c r="AB9" s="242"/>
      <c r="AC9" s="242">
        <f t="shared" si="9"/>
        <v>0.21999150000000001</v>
      </c>
      <c r="AD9" s="242">
        <f t="shared" si="10"/>
        <v>-1.7886643999999979E-2</v>
      </c>
      <c r="AE9" s="242">
        <f t="shared" si="11"/>
        <v>0.45786964399999996</v>
      </c>
    </row>
    <row r="10" spans="1:33" x14ac:dyDescent="0.25">
      <c r="A10" s="244" t="s">
        <v>968</v>
      </c>
      <c r="B10" s="252">
        <v>0.27166099999999999</v>
      </c>
      <c r="C10" s="252">
        <v>0.1203591</v>
      </c>
      <c r="D10" s="252">
        <v>2.4002599999999999E-2</v>
      </c>
      <c r="E10" s="252">
        <v>0</v>
      </c>
      <c r="F10" s="252">
        <v>0</v>
      </c>
      <c r="G10" s="252">
        <v>0.3384453</v>
      </c>
      <c r="H10" s="252">
        <v>0.13681699999999999</v>
      </c>
      <c r="I10" s="252">
        <v>0.46732000000000001</v>
      </c>
      <c r="J10" s="252">
        <v>0.7696984</v>
      </c>
      <c r="K10" s="252">
        <v>3.6795E-3</v>
      </c>
      <c r="L10" s="252">
        <v>1.2321500000000001E-2</v>
      </c>
      <c r="M10" s="252">
        <v>0.76522889999999999</v>
      </c>
      <c r="N10" s="252">
        <v>0.12518650000000001</v>
      </c>
      <c r="O10" s="252">
        <v>0.17515420000000001</v>
      </c>
      <c r="P10" s="167"/>
      <c r="Q10" s="242">
        <f t="shared" si="0"/>
        <v>0.27166099999999999</v>
      </c>
      <c r="R10" s="242">
        <f t="shared" si="1"/>
        <v>3.5757164000000008E-2</v>
      </c>
      <c r="S10" s="242">
        <f t="shared" si="2"/>
        <v>0.50756483600000002</v>
      </c>
      <c r="T10" s="244">
        <f t="shared" si="3"/>
        <v>2.4002599999999999E-2</v>
      </c>
      <c r="U10" s="245">
        <f t="shared" si="4"/>
        <v>0</v>
      </c>
      <c r="V10" s="245"/>
      <c r="W10" s="242">
        <f t="shared" si="5"/>
        <v>0.13681699999999999</v>
      </c>
      <c r="X10" s="242">
        <f t="shared" si="6"/>
        <v>-0.77913019999999999</v>
      </c>
      <c r="Y10" s="242">
        <f t="shared" si="7"/>
        <v>1.0527641999999999</v>
      </c>
      <c r="Z10" s="240">
        <f t="shared" si="12"/>
        <v>0.7696984</v>
      </c>
      <c r="AA10" s="244">
        <f t="shared" si="8"/>
        <v>0.76522889999999999</v>
      </c>
      <c r="AB10" s="246"/>
      <c r="AC10" s="242">
        <f t="shared" si="9"/>
        <v>0.12518650000000001</v>
      </c>
      <c r="AD10" s="242">
        <f t="shared" si="10"/>
        <v>-0.21811573200000003</v>
      </c>
      <c r="AE10" s="242">
        <f t="shared" si="11"/>
        <v>0.46848873200000007</v>
      </c>
    </row>
    <row r="11" spans="1:33" x14ac:dyDescent="0.25">
      <c r="A11" s="240" t="s">
        <v>123</v>
      </c>
      <c r="B11" s="252">
        <v>-1.0449399999999999E-2</v>
      </c>
      <c r="C11" s="252">
        <v>5.7436899999999999E-2</v>
      </c>
      <c r="D11" s="252">
        <v>0.85563959999999994</v>
      </c>
      <c r="E11" s="252">
        <v>0.2174934</v>
      </c>
      <c r="F11" s="252">
        <v>0</v>
      </c>
      <c r="G11" s="252">
        <v>0.45492260000000001</v>
      </c>
      <c r="H11" s="252">
        <v>-2.6516999999999999E-2</v>
      </c>
      <c r="I11" s="252">
        <v>0.23080390000000001</v>
      </c>
      <c r="J11" s="252">
        <v>0.90853260000000002</v>
      </c>
      <c r="K11" s="252">
        <v>4.283E-4</v>
      </c>
      <c r="L11" s="252">
        <v>5.9553000000000002E-3</v>
      </c>
      <c r="M11" s="252">
        <v>0.94265969999999999</v>
      </c>
      <c r="N11" s="252">
        <v>-8.4922600000000001E-2</v>
      </c>
      <c r="O11" s="252">
        <v>7.7785099999999996E-2</v>
      </c>
      <c r="Q11" s="242">
        <f t="shared" si="0"/>
        <v>-1.0449399999999999E-2</v>
      </c>
      <c r="R11" s="242">
        <f t="shared" si="1"/>
        <v>-0.12302572399999999</v>
      </c>
      <c r="S11" s="242">
        <f t="shared" si="2"/>
        <v>0.10212692399999999</v>
      </c>
      <c r="T11" s="240">
        <f t="shared" si="3"/>
        <v>0.85563959999999994</v>
      </c>
      <c r="U11" s="243">
        <f t="shared" si="4"/>
        <v>0.2174934</v>
      </c>
      <c r="V11" s="243"/>
      <c r="W11" s="242">
        <f t="shared" si="5"/>
        <v>-2.6516999999999999E-2</v>
      </c>
      <c r="X11" s="242">
        <f t="shared" si="6"/>
        <v>-0.47889264400000003</v>
      </c>
      <c r="Y11" s="242">
        <f t="shared" si="7"/>
        <v>0.42585864400000001</v>
      </c>
      <c r="Z11" s="240">
        <f t="shared" si="12"/>
        <v>0.90853260000000002</v>
      </c>
      <c r="AA11" s="240">
        <f t="shared" si="8"/>
        <v>0.94265969999999999</v>
      </c>
      <c r="AB11" s="242"/>
      <c r="AC11" s="242">
        <f t="shared" si="9"/>
        <v>-8.4922600000000001E-2</v>
      </c>
      <c r="AD11" s="242">
        <f t="shared" si="10"/>
        <v>-0.23738139599999997</v>
      </c>
      <c r="AE11" s="242">
        <f t="shared" si="11"/>
        <v>6.7536195999999979E-2</v>
      </c>
      <c r="AG11" s="30"/>
    </row>
    <row r="12" spans="1:33" x14ac:dyDescent="0.25">
      <c r="A12" s="240" t="s">
        <v>106</v>
      </c>
      <c r="B12" s="252">
        <v>-0.3842583</v>
      </c>
      <c r="C12" s="252">
        <v>5.56648E-2</v>
      </c>
      <c r="D12" s="252">
        <v>5.0900000000000003E-12</v>
      </c>
      <c r="E12" s="252">
        <v>0.87434650000000003</v>
      </c>
      <c r="F12" s="252">
        <v>0.84229529999999997</v>
      </c>
      <c r="G12" s="252">
        <v>0.89988369999999995</v>
      </c>
      <c r="H12" s="252">
        <v>-0.31980510000000001</v>
      </c>
      <c r="I12" s="252">
        <v>0.21813560000000001</v>
      </c>
      <c r="J12" s="252">
        <v>0.14262540000000001</v>
      </c>
      <c r="K12" s="252">
        <v>-1.7317000000000001E-3</v>
      </c>
      <c r="L12" s="252">
        <v>5.6628E-3</v>
      </c>
      <c r="M12" s="252">
        <v>0.75975999999999999</v>
      </c>
      <c r="N12" s="252">
        <v>-0.37982440000000001</v>
      </c>
      <c r="O12" s="252">
        <v>4.2543699999999997E-2</v>
      </c>
      <c r="Q12" s="242">
        <f t="shared" si="0"/>
        <v>-0.3842583</v>
      </c>
      <c r="R12" s="242">
        <f t="shared" si="1"/>
        <v>-0.493361308</v>
      </c>
      <c r="S12" s="242">
        <f t="shared" si="2"/>
        <v>-0.275155292</v>
      </c>
      <c r="T12" s="240">
        <f t="shared" si="3"/>
        <v>5.0900000000000003E-12</v>
      </c>
      <c r="U12" s="243">
        <f t="shared" si="4"/>
        <v>0.87434650000000003</v>
      </c>
      <c r="V12" s="243"/>
      <c r="W12" s="242">
        <f t="shared" si="5"/>
        <v>-0.31980510000000001</v>
      </c>
      <c r="X12" s="242">
        <f t="shared" si="6"/>
        <v>-0.74735087600000005</v>
      </c>
      <c r="Y12" s="242">
        <f t="shared" si="7"/>
        <v>0.10774067600000004</v>
      </c>
      <c r="Z12" s="240">
        <f t="shared" si="12"/>
        <v>0.14262540000000001</v>
      </c>
      <c r="AA12" s="240">
        <f t="shared" si="8"/>
        <v>0.75975999999999999</v>
      </c>
      <c r="AB12" s="242"/>
      <c r="AC12" s="242">
        <f t="shared" si="9"/>
        <v>-0.37982440000000001</v>
      </c>
      <c r="AD12" s="242">
        <f t="shared" si="10"/>
        <v>-0.46321005199999998</v>
      </c>
      <c r="AE12" s="242">
        <f t="shared" si="11"/>
        <v>-0.29643874800000003</v>
      </c>
    </row>
    <row r="13" spans="1:33" x14ac:dyDescent="0.25">
      <c r="A13" s="240" t="s">
        <v>98</v>
      </c>
      <c r="B13" s="252">
        <v>8.7980000000000003E-3</v>
      </c>
      <c r="C13" s="252">
        <v>8.7104000000000001E-2</v>
      </c>
      <c r="D13" s="252">
        <v>0.91954579999999997</v>
      </c>
      <c r="E13" s="252">
        <v>0.73419760000000001</v>
      </c>
      <c r="F13" s="252">
        <v>0.64812639999999999</v>
      </c>
      <c r="G13" s="252">
        <v>0.79921500000000001</v>
      </c>
      <c r="H13" s="252">
        <v>0.33004860000000003</v>
      </c>
      <c r="I13" s="252">
        <v>0.34402919999999998</v>
      </c>
      <c r="J13" s="252">
        <v>0.33737630000000002</v>
      </c>
      <c r="K13" s="252">
        <v>-8.5731000000000002E-3</v>
      </c>
      <c r="L13" s="252">
        <v>8.8813999999999994E-3</v>
      </c>
      <c r="M13" s="252">
        <v>0.33440150000000002</v>
      </c>
      <c r="N13" s="252">
        <v>6.9087200000000001E-2</v>
      </c>
      <c r="O13" s="252">
        <v>7.0834099999999997E-2</v>
      </c>
      <c r="Q13" s="242">
        <f t="shared" si="0"/>
        <v>8.7980000000000003E-3</v>
      </c>
      <c r="R13" s="242">
        <f t="shared" si="1"/>
        <v>-0.16192583999999999</v>
      </c>
      <c r="S13" s="242">
        <f t="shared" si="2"/>
        <v>0.17952183999999999</v>
      </c>
      <c r="T13" s="240">
        <f t="shared" si="3"/>
        <v>0.91954579999999997</v>
      </c>
      <c r="U13" s="243">
        <f t="shared" si="4"/>
        <v>0.73419760000000001</v>
      </c>
      <c r="V13" s="243"/>
      <c r="W13" s="242">
        <f t="shared" si="5"/>
        <v>0.33004860000000003</v>
      </c>
      <c r="X13" s="242">
        <f t="shared" si="6"/>
        <v>-0.34424863199999989</v>
      </c>
      <c r="Y13" s="242">
        <f t="shared" si="7"/>
        <v>1.0043458319999998</v>
      </c>
      <c r="Z13" s="240">
        <f t="shared" si="12"/>
        <v>0.33737630000000002</v>
      </c>
      <c r="AA13" s="240">
        <f t="shared" si="8"/>
        <v>0.33440150000000002</v>
      </c>
      <c r="AB13" s="242"/>
      <c r="AC13" s="242">
        <f t="shared" si="9"/>
        <v>6.9087200000000001E-2</v>
      </c>
      <c r="AD13" s="242">
        <f t="shared" si="10"/>
        <v>-6.9747635999999988E-2</v>
      </c>
      <c r="AE13" s="242">
        <f t="shared" si="11"/>
        <v>0.20792203599999998</v>
      </c>
    </row>
    <row r="14" spans="1:33" x14ac:dyDescent="0.25">
      <c r="A14" s="240" t="s">
        <v>110</v>
      </c>
      <c r="B14" s="252">
        <v>0.13771159999999999</v>
      </c>
      <c r="C14" s="252">
        <v>4.38384E-2</v>
      </c>
      <c r="D14" s="252">
        <v>1.6816999999999999E-3</v>
      </c>
      <c r="E14" s="252">
        <v>0.76144069999999997</v>
      </c>
      <c r="F14" s="252">
        <v>0.68676009999999998</v>
      </c>
      <c r="G14" s="252">
        <v>0.8183165</v>
      </c>
      <c r="H14" s="252">
        <v>5.3400799999999998E-2</v>
      </c>
      <c r="I14" s="252">
        <v>0.17192209999999999</v>
      </c>
      <c r="J14" s="252">
        <v>0.75609680000000001</v>
      </c>
      <c r="K14" s="252">
        <v>2.2658999999999999E-3</v>
      </c>
      <c r="L14" s="252">
        <v>4.4653000000000002E-3</v>
      </c>
      <c r="M14" s="252">
        <v>0.61184360000000004</v>
      </c>
      <c r="N14" s="252">
        <v>9.2801999999999996E-2</v>
      </c>
      <c r="O14" s="252">
        <v>3.9217799999999997E-2</v>
      </c>
      <c r="Q14" s="242">
        <f t="shared" si="0"/>
        <v>0.13771159999999999</v>
      </c>
      <c r="R14" s="242">
        <f t="shared" si="1"/>
        <v>5.178833599999999E-2</v>
      </c>
      <c r="S14" s="242">
        <f t="shared" si="2"/>
        <v>0.22363486399999999</v>
      </c>
      <c r="T14" s="240">
        <f t="shared" si="3"/>
        <v>1.6816999999999999E-3</v>
      </c>
      <c r="U14" s="243">
        <f t="shared" si="4"/>
        <v>0.76144069999999997</v>
      </c>
      <c r="V14" s="243"/>
      <c r="W14" s="242">
        <f t="shared" si="5"/>
        <v>5.3400799999999998E-2</v>
      </c>
      <c r="X14" s="242">
        <f t="shared" si="6"/>
        <v>-0.28356651599999994</v>
      </c>
      <c r="Y14" s="242">
        <f t="shared" si="7"/>
        <v>0.39036811599999999</v>
      </c>
      <c r="Z14" s="240">
        <f t="shared" si="12"/>
        <v>0.75609680000000001</v>
      </c>
      <c r="AA14" s="240">
        <f t="shared" si="8"/>
        <v>0.61184360000000004</v>
      </c>
      <c r="AB14" s="242"/>
      <c r="AC14" s="242">
        <f t="shared" si="9"/>
        <v>9.2801999999999996E-2</v>
      </c>
      <c r="AD14" s="242">
        <f t="shared" si="10"/>
        <v>1.5935112000000001E-2</v>
      </c>
      <c r="AE14" s="242">
        <f t="shared" si="11"/>
        <v>0.16966888799999999</v>
      </c>
    </row>
    <row r="15" spans="1:33" x14ac:dyDescent="0.25">
      <c r="A15" s="240" t="s">
        <v>141</v>
      </c>
      <c r="B15" s="252">
        <v>1.8164099999999999E-2</v>
      </c>
      <c r="C15" s="252">
        <v>7.68924E-2</v>
      </c>
      <c r="D15" s="252">
        <v>0.81325599999999998</v>
      </c>
      <c r="E15" s="252">
        <v>0.1165206</v>
      </c>
      <c r="F15" s="252">
        <v>0</v>
      </c>
      <c r="G15" s="252">
        <v>0.38270179999999998</v>
      </c>
      <c r="H15" s="252">
        <v>-3.4477800000000003E-2</v>
      </c>
      <c r="I15" s="252">
        <v>0.30785709999999999</v>
      </c>
      <c r="J15" s="252">
        <v>0.910829</v>
      </c>
      <c r="K15" s="252">
        <v>1.4006999999999999E-3</v>
      </c>
      <c r="L15" s="252">
        <v>7.9264000000000001E-3</v>
      </c>
      <c r="M15" s="252">
        <v>0.85973409999999995</v>
      </c>
      <c r="N15" s="252">
        <v>8.2304000000000006E-3</v>
      </c>
      <c r="O15" s="252">
        <v>0.1054404</v>
      </c>
      <c r="Q15" s="242">
        <f t="shared" si="0"/>
        <v>1.8164099999999999E-2</v>
      </c>
      <c r="R15" s="242">
        <f t="shared" si="1"/>
        <v>-0.13254500400000002</v>
      </c>
      <c r="S15" s="242">
        <f t="shared" si="2"/>
        <v>0.168873204</v>
      </c>
      <c r="T15" s="240">
        <f t="shared" si="3"/>
        <v>0.81325599999999998</v>
      </c>
      <c r="U15" s="243">
        <f t="shared" si="4"/>
        <v>0.1165206</v>
      </c>
      <c r="V15" s="243"/>
      <c r="W15" s="242">
        <f t="shared" si="5"/>
        <v>-3.4477800000000003E-2</v>
      </c>
      <c r="X15" s="242">
        <f t="shared" si="6"/>
        <v>-0.63787771599999998</v>
      </c>
      <c r="Y15" s="242">
        <f t="shared" si="7"/>
        <v>0.56892211599999998</v>
      </c>
      <c r="Z15" s="240">
        <f t="shared" si="12"/>
        <v>0.910829</v>
      </c>
      <c r="AA15" s="240">
        <f t="shared" si="8"/>
        <v>0.85973409999999995</v>
      </c>
      <c r="AB15" s="242"/>
      <c r="AC15" s="242">
        <f t="shared" si="9"/>
        <v>8.2304000000000006E-3</v>
      </c>
      <c r="AD15" s="242">
        <f t="shared" si="10"/>
        <v>-0.198432784</v>
      </c>
      <c r="AE15" s="242">
        <f t="shared" si="11"/>
        <v>0.214893584</v>
      </c>
    </row>
    <row r="16" spans="1:33" s="167" customFormat="1" x14ac:dyDescent="0.25">
      <c r="A16" s="240" t="s">
        <v>973</v>
      </c>
      <c r="B16" s="252">
        <v>8.9919799999999994E-2</v>
      </c>
      <c r="C16" s="252">
        <v>6.7554699999999995E-2</v>
      </c>
      <c r="D16" s="252">
        <v>0.18316689999999999</v>
      </c>
      <c r="E16" s="252">
        <v>0</v>
      </c>
      <c r="F16" s="252">
        <v>0</v>
      </c>
      <c r="G16" s="252">
        <v>0.33254220000000001</v>
      </c>
      <c r="H16" s="252">
        <v>0.16196140000000001</v>
      </c>
      <c r="I16" s="252">
        <v>0.2659937</v>
      </c>
      <c r="J16" s="252">
        <v>0.54259599999999997</v>
      </c>
      <c r="K16" s="252">
        <v>-1.9323000000000001E-3</v>
      </c>
      <c r="L16" s="252">
        <v>6.9005999999999998E-3</v>
      </c>
      <c r="M16" s="252">
        <v>0.77946150000000003</v>
      </c>
      <c r="N16" s="252">
        <v>0.1411897</v>
      </c>
      <c r="O16" s="252">
        <v>9.6001500000000003E-2</v>
      </c>
      <c r="P16" s="241"/>
      <c r="Q16" s="242">
        <f t="shared" si="0"/>
        <v>8.9919799999999994E-2</v>
      </c>
      <c r="R16" s="242">
        <f t="shared" si="1"/>
        <v>-4.2487412000000002E-2</v>
      </c>
      <c r="S16" s="242">
        <f t="shared" si="2"/>
        <v>0.22232701199999999</v>
      </c>
      <c r="T16" s="240">
        <f t="shared" si="3"/>
        <v>0.18316689999999999</v>
      </c>
      <c r="U16" s="243">
        <f t="shared" si="4"/>
        <v>0</v>
      </c>
      <c r="V16" s="243"/>
      <c r="W16" s="242">
        <f t="shared" si="5"/>
        <v>0.16196140000000001</v>
      </c>
      <c r="X16" s="242">
        <f t="shared" si="6"/>
        <v>-0.35938625199999996</v>
      </c>
      <c r="Y16" s="242">
        <f t="shared" si="7"/>
        <v>0.68330905200000003</v>
      </c>
      <c r="Z16" s="240">
        <f t="shared" si="12"/>
        <v>0.54259599999999997</v>
      </c>
      <c r="AA16" s="240">
        <f t="shared" si="8"/>
        <v>0.77946150000000003</v>
      </c>
      <c r="AB16" s="242"/>
      <c r="AC16" s="242">
        <f t="shared" si="9"/>
        <v>0.1411897</v>
      </c>
      <c r="AD16" s="242">
        <f t="shared" si="10"/>
        <v>-4.6973239999999999E-2</v>
      </c>
      <c r="AE16" s="242">
        <f t="shared" si="11"/>
        <v>0.32935263999999997</v>
      </c>
    </row>
    <row r="17" spans="1:33" x14ac:dyDescent="0.25">
      <c r="A17" s="240" t="s">
        <v>969</v>
      </c>
      <c r="B17" s="252">
        <v>0.15207999999999999</v>
      </c>
      <c r="C17" s="252">
        <v>4.9757900000000001E-2</v>
      </c>
      <c r="D17" s="252">
        <v>2.2401000000000001E-3</v>
      </c>
      <c r="E17" s="252">
        <v>8.7738899999999995E-2</v>
      </c>
      <c r="F17" s="252">
        <v>0</v>
      </c>
      <c r="G17" s="252">
        <v>0.3583324</v>
      </c>
      <c r="H17" s="252">
        <v>0.1741113</v>
      </c>
      <c r="I17" s="252">
        <v>0.1980634</v>
      </c>
      <c r="J17" s="252">
        <v>0.37936429999999999</v>
      </c>
      <c r="K17" s="252">
        <v>-5.8920000000000001E-4</v>
      </c>
      <c r="L17" s="252">
        <v>5.1231000000000002E-3</v>
      </c>
      <c r="M17" s="252">
        <v>0.9084449</v>
      </c>
      <c r="N17" s="252">
        <v>0.20466280000000001</v>
      </c>
      <c r="O17" s="252">
        <v>6.7005800000000004E-2</v>
      </c>
      <c r="Q17" s="242">
        <f t="shared" si="0"/>
        <v>0.15207999999999999</v>
      </c>
      <c r="R17" s="242">
        <f t="shared" si="1"/>
        <v>5.4554515999999997E-2</v>
      </c>
      <c r="S17" s="242">
        <f t="shared" si="2"/>
        <v>0.24960548399999999</v>
      </c>
      <c r="T17" s="240">
        <f t="shared" si="3"/>
        <v>2.2401000000000001E-3</v>
      </c>
      <c r="U17" s="243">
        <f t="shared" si="4"/>
        <v>8.7738899999999995E-2</v>
      </c>
      <c r="V17" s="243"/>
      <c r="W17" s="242">
        <f t="shared" si="5"/>
        <v>0.1741113</v>
      </c>
      <c r="X17" s="242">
        <f t="shared" si="6"/>
        <v>-0.21409296400000002</v>
      </c>
      <c r="Y17" s="242">
        <f t="shared" si="7"/>
        <v>0.56231556400000005</v>
      </c>
      <c r="Z17" s="240">
        <f t="shared" si="12"/>
        <v>0.37936429999999999</v>
      </c>
      <c r="AA17" s="240">
        <f t="shared" si="8"/>
        <v>0.9084449</v>
      </c>
      <c r="AB17" s="242"/>
      <c r="AC17" s="242">
        <f t="shared" si="9"/>
        <v>0.20466280000000001</v>
      </c>
      <c r="AD17" s="242">
        <f t="shared" si="10"/>
        <v>7.3331432000000002E-2</v>
      </c>
      <c r="AE17" s="242">
        <f t="shared" si="11"/>
        <v>0.33599416800000004</v>
      </c>
    </row>
    <row r="18" spans="1:33" x14ac:dyDescent="0.25">
      <c r="A18" s="240" t="s">
        <v>974</v>
      </c>
      <c r="B18" s="252">
        <v>-9.8560000000000002E-3</v>
      </c>
      <c r="C18" s="252">
        <v>7.8872200000000003E-2</v>
      </c>
      <c r="D18" s="252">
        <v>0.90055419999999997</v>
      </c>
      <c r="E18" s="252">
        <v>0.25880340000000002</v>
      </c>
      <c r="F18" s="252">
        <v>0</v>
      </c>
      <c r="G18" s="252">
        <v>0.48249940000000002</v>
      </c>
      <c r="H18" s="252">
        <v>4.9319300000000003E-2</v>
      </c>
      <c r="I18" s="252">
        <v>0.3136562</v>
      </c>
      <c r="J18" s="252">
        <v>0.87505560000000004</v>
      </c>
      <c r="K18" s="252">
        <v>-1.5876E-3</v>
      </c>
      <c r="L18" s="252">
        <v>8.1390000000000004E-3</v>
      </c>
      <c r="M18" s="252">
        <v>0.84534509999999996</v>
      </c>
      <c r="N18" s="252">
        <v>-7.2880799999999996E-2</v>
      </c>
      <c r="O18" s="252">
        <v>0.1032479</v>
      </c>
      <c r="Q18" s="242">
        <f t="shared" si="0"/>
        <v>-9.8560000000000002E-3</v>
      </c>
      <c r="R18" s="242">
        <f t="shared" si="1"/>
        <v>-0.16444551200000002</v>
      </c>
      <c r="S18" s="242">
        <f t="shared" si="2"/>
        <v>0.14473351200000001</v>
      </c>
      <c r="T18" s="240">
        <f t="shared" si="3"/>
        <v>0.90055419999999997</v>
      </c>
      <c r="U18" s="243">
        <f t="shared" si="4"/>
        <v>0.25880340000000002</v>
      </c>
      <c r="V18" s="243"/>
      <c r="W18" s="242">
        <f t="shared" si="5"/>
        <v>4.9319300000000003E-2</v>
      </c>
      <c r="X18" s="242">
        <f t="shared" si="6"/>
        <v>-0.565446852</v>
      </c>
      <c r="Y18" s="242">
        <f t="shared" si="7"/>
        <v>0.66408545199999991</v>
      </c>
      <c r="Z18" s="240">
        <f t="shared" si="12"/>
        <v>0.87505560000000004</v>
      </c>
      <c r="AA18" s="240">
        <f t="shared" si="8"/>
        <v>0.84534509999999996</v>
      </c>
      <c r="AB18" s="242"/>
      <c r="AC18" s="242">
        <f t="shared" si="9"/>
        <v>-7.2880799999999996E-2</v>
      </c>
      <c r="AD18" s="242">
        <f t="shared" si="10"/>
        <v>-0.27524668399999996</v>
      </c>
      <c r="AE18" s="242">
        <f t="shared" si="11"/>
        <v>0.129485084</v>
      </c>
    </row>
    <row r="19" spans="1:33" x14ac:dyDescent="0.25">
      <c r="A19" s="240" t="s">
        <v>971</v>
      </c>
      <c r="B19" s="252">
        <v>0.42584</v>
      </c>
      <c r="C19" s="252">
        <v>4.6679600000000002E-2</v>
      </c>
      <c r="D19" s="252">
        <v>7.3300000000000002E-20</v>
      </c>
      <c r="E19" s="252">
        <v>0.8018634</v>
      </c>
      <c r="F19" s="252">
        <v>0.74336740000000001</v>
      </c>
      <c r="G19" s="252">
        <v>0.84702599999999995</v>
      </c>
      <c r="H19" s="252">
        <v>0.18813179999999999</v>
      </c>
      <c r="I19" s="252">
        <v>0.17875779999999999</v>
      </c>
      <c r="J19" s="252">
        <v>0.29259790000000002</v>
      </c>
      <c r="K19" s="252">
        <v>6.4000999999999997E-3</v>
      </c>
      <c r="L19" s="252">
        <v>4.6490000000000004E-3</v>
      </c>
      <c r="M19" s="252">
        <v>0.16861899999999999</v>
      </c>
      <c r="N19" s="252">
        <v>0.36046050000000002</v>
      </c>
      <c r="O19" s="252">
        <v>4.1348500000000003E-2</v>
      </c>
      <c r="Q19" s="242">
        <f t="shared" si="0"/>
        <v>0.42584</v>
      </c>
      <c r="R19" s="242">
        <f t="shared" si="1"/>
        <v>0.33434798399999999</v>
      </c>
      <c r="S19" s="242">
        <f t="shared" si="2"/>
        <v>0.51733201600000001</v>
      </c>
      <c r="T19" s="240">
        <f t="shared" si="3"/>
        <v>7.3300000000000002E-20</v>
      </c>
      <c r="U19" s="243">
        <f t="shared" si="4"/>
        <v>0.8018634</v>
      </c>
      <c r="V19" s="243"/>
      <c r="W19" s="242">
        <f t="shared" si="5"/>
        <v>0.18813179999999999</v>
      </c>
      <c r="X19" s="242">
        <f t="shared" si="6"/>
        <v>-0.16223348800000001</v>
      </c>
      <c r="Y19" s="242">
        <f t="shared" si="7"/>
        <v>0.53849708799999996</v>
      </c>
      <c r="Z19" s="240">
        <f t="shared" si="12"/>
        <v>0.29259790000000002</v>
      </c>
      <c r="AA19" s="240">
        <f t="shared" si="8"/>
        <v>0.16861899999999999</v>
      </c>
      <c r="AB19" s="242"/>
      <c r="AC19" s="242">
        <f t="shared" si="9"/>
        <v>0.36046050000000002</v>
      </c>
      <c r="AD19" s="242">
        <f t="shared" si="10"/>
        <v>0.27941744000000002</v>
      </c>
      <c r="AE19" s="242">
        <f t="shared" si="11"/>
        <v>0.44150356000000002</v>
      </c>
    </row>
    <row r="20" spans="1:33" x14ac:dyDescent="0.25">
      <c r="A20" s="240" t="s">
        <v>975</v>
      </c>
      <c r="B20" s="252">
        <v>0.2307775</v>
      </c>
      <c r="C20" s="252">
        <v>6.4572500000000005E-2</v>
      </c>
      <c r="D20" s="252">
        <v>3.5169999999999998E-4</v>
      </c>
      <c r="E20" s="252">
        <v>0.33269840000000001</v>
      </c>
      <c r="F20" s="252">
        <v>5.0434800000000002E-2</v>
      </c>
      <c r="G20" s="252">
        <v>0.53105760000000002</v>
      </c>
      <c r="H20" s="252">
        <v>0.44659130000000002</v>
      </c>
      <c r="I20" s="252">
        <v>0.25494650000000002</v>
      </c>
      <c r="J20" s="252">
        <v>7.9824400000000004E-2</v>
      </c>
      <c r="K20" s="252">
        <v>-5.7653000000000001E-3</v>
      </c>
      <c r="L20" s="252">
        <v>6.5875999999999999E-3</v>
      </c>
      <c r="M20" s="252">
        <v>0.38147330000000002</v>
      </c>
      <c r="N20" s="252">
        <v>0.22822529999999999</v>
      </c>
      <c r="O20" s="252">
        <v>8.1673599999999999E-2</v>
      </c>
      <c r="Q20" s="242">
        <f t="shared" si="0"/>
        <v>0.2307775</v>
      </c>
      <c r="R20" s="242">
        <f t="shared" si="1"/>
        <v>0.10421539999999999</v>
      </c>
      <c r="S20" s="242">
        <f t="shared" si="2"/>
        <v>0.35733959999999998</v>
      </c>
      <c r="T20" s="240">
        <f t="shared" si="3"/>
        <v>3.5169999999999998E-4</v>
      </c>
      <c r="U20" s="243">
        <f t="shared" si="4"/>
        <v>0.33269840000000001</v>
      </c>
      <c r="V20" s="243"/>
      <c r="W20" s="242">
        <f t="shared" si="5"/>
        <v>0.44659130000000002</v>
      </c>
      <c r="X20" s="242">
        <f t="shared" si="6"/>
        <v>-5.3103840000000013E-2</v>
      </c>
      <c r="Y20" s="242">
        <f t="shared" si="7"/>
        <v>0.94628644000000006</v>
      </c>
      <c r="Z20" s="240">
        <f t="shared" si="12"/>
        <v>7.9824400000000004E-2</v>
      </c>
      <c r="AA20" s="240">
        <f t="shared" si="8"/>
        <v>0.38147330000000002</v>
      </c>
      <c r="AB20" s="242"/>
      <c r="AC20" s="242">
        <f t="shared" si="9"/>
        <v>0.22822529999999999</v>
      </c>
      <c r="AD20" s="242">
        <f t="shared" si="10"/>
        <v>6.8145043999999988E-2</v>
      </c>
      <c r="AE20" s="242">
        <f t="shared" si="11"/>
        <v>0.388305556</v>
      </c>
    </row>
    <row r="21" spans="1:33" x14ac:dyDescent="0.25">
      <c r="A21" s="240" t="s">
        <v>94</v>
      </c>
      <c r="B21" s="252">
        <v>-0.14458119999999999</v>
      </c>
      <c r="C21" s="252">
        <v>6.5278000000000003E-2</v>
      </c>
      <c r="D21" s="252">
        <v>2.6770200000000001E-2</v>
      </c>
      <c r="E21" s="252">
        <v>0.4591943</v>
      </c>
      <c r="F21" s="252">
        <v>0.24258560000000001</v>
      </c>
      <c r="G21" s="252">
        <v>0.61385630000000002</v>
      </c>
      <c r="H21" s="252">
        <v>8.1395800000000004E-2</v>
      </c>
      <c r="I21" s="252">
        <v>0.25727369999999999</v>
      </c>
      <c r="J21" s="252">
        <v>0.75171529999999998</v>
      </c>
      <c r="K21" s="252">
        <v>-6.0480999999999998E-3</v>
      </c>
      <c r="L21" s="252">
        <v>6.6595999999999999E-3</v>
      </c>
      <c r="M21" s="252">
        <v>0.36378129999999997</v>
      </c>
      <c r="N21" s="252">
        <v>-0.1283706</v>
      </c>
      <c r="O21" s="252">
        <v>7.45643E-2</v>
      </c>
      <c r="Q21" s="242">
        <f t="shared" si="0"/>
        <v>-0.14458119999999999</v>
      </c>
      <c r="R21" s="242">
        <f t="shared" si="1"/>
        <v>-0.27252608</v>
      </c>
      <c r="S21" s="242">
        <f t="shared" si="2"/>
        <v>-1.6636319999999982E-2</v>
      </c>
      <c r="T21" s="240">
        <f t="shared" si="3"/>
        <v>2.6770200000000001E-2</v>
      </c>
      <c r="U21" s="243">
        <f t="shared" si="4"/>
        <v>0.4591943</v>
      </c>
      <c r="V21" s="243"/>
      <c r="W21" s="242">
        <f t="shared" si="5"/>
        <v>8.1395800000000004E-2</v>
      </c>
      <c r="X21" s="242">
        <f t="shared" si="6"/>
        <v>-0.422860652</v>
      </c>
      <c r="Y21" s="242">
        <f t="shared" si="7"/>
        <v>0.58565225200000004</v>
      </c>
      <c r="Z21" s="240">
        <f t="shared" si="12"/>
        <v>0.75171529999999998</v>
      </c>
      <c r="AA21" s="240">
        <f t="shared" si="8"/>
        <v>0.36378129999999997</v>
      </c>
      <c r="AB21" s="242"/>
      <c r="AC21" s="242">
        <f t="shared" si="9"/>
        <v>-0.1283706</v>
      </c>
      <c r="AD21" s="242">
        <f t="shared" si="10"/>
        <v>-0.27451662799999998</v>
      </c>
      <c r="AE21" s="242">
        <f t="shared" si="11"/>
        <v>1.777542800000001E-2</v>
      </c>
    </row>
    <row r="22" spans="1:33" x14ac:dyDescent="0.25">
      <c r="A22" s="240" t="s">
        <v>976</v>
      </c>
      <c r="B22" s="252">
        <v>0.59803709999999999</v>
      </c>
      <c r="C22" s="252">
        <v>9.5056299999999996E-2</v>
      </c>
      <c r="D22" s="252">
        <v>3.15E-10</v>
      </c>
      <c r="E22" s="252">
        <v>2.16679E-2</v>
      </c>
      <c r="F22" s="252">
        <v>0</v>
      </c>
      <c r="G22" s="252">
        <v>0.25309429999999999</v>
      </c>
      <c r="H22" s="252">
        <v>0.50308560000000002</v>
      </c>
      <c r="I22" s="252">
        <v>0.36945549999999999</v>
      </c>
      <c r="J22" s="252">
        <v>0.17329430000000001</v>
      </c>
      <c r="K22" s="252">
        <v>2.5696E-3</v>
      </c>
      <c r="L22" s="252">
        <v>9.6550000000000004E-3</v>
      </c>
      <c r="M22" s="252">
        <v>0.79012859999999996</v>
      </c>
      <c r="N22" s="252">
        <v>0.6701859</v>
      </c>
      <c r="O22" s="252">
        <v>0.14251559999999999</v>
      </c>
      <c r="Q22" s="242">
        <f t="shared" si="0"/>
        <v>0.59803709999999999</v>
      </c>
      <c r="R22" s="242">
        <f t="shared" si="1"/>
        <v>0.41172675199999997</v>
      </c>
      <c r="S22" s="242">
        <f t="shared" si="2"/>
        <v>0.784347448</v>
      </c>
      <c r="T22" s="240">
        <f t="shared" si="3"/>
        <v>3.15E-10</v>
      </c>
      <c r="U22" s="243">
        <f t="shared" si="4"/>
        <v>2.16679E-2</v>
      </c>
      <c r="V22" s="243"/>
      <c r="W22" s="242">
        <f t="shared" si="5"/>
        <v>0.50308560000000002</v>
      </c>
      <c r="X22" s="242">
        <f t="shared" si="6"/>
        <v>-0.2210471799999999</v>
      </c>
      <c r="Y22" s="242">
        <f t="shared" si="7"/>
        <v>1.2272183800000001</v>
      </c>
      <c r="Z22" s="240">
        <f t="shared" si="12"/>
        <v>0.17329430000000001</v>
      </c>
      <c r="AA22" s="240">
        <f t="shared" si="8"/>
        <v>0.79012859999999996</v>
      </c>
      <c r="AB22" s="242"/>
      <c r="AC22" s="242">
        <f t="shared" si="9"/>
        <v>0.6701859</v>
      </c>
      <c r="AD22" s="242">
        <f t="shared" si="10"/>
        <v>0.390855324</v>
      </c>
      <c r="AE22" s="242">
        <f t="shared" si="11"/>
        <v>0.949516476</v>
      </c>
    </row>
    <row r="23" spans="1:33" x14ac:dyDescent="0.25">
      <c r="A23" s="240"/>
      <c r="Q23" s="242"/>
      <c r="R23" s="242"/>
      <c r="S23" s="242"/>
      <c r="T23" s="240"/>
      <c r="U23" s="243"/>
      <c r="V23" s="243"/>
      <c r="W23" s="242"/>
      <c r="X23" s="242"/>
      <c r="Y23" s="242"/>
      <c r="Z23" s="242"/>
      <c r="AA23" s="240"/>
      <c r="AB23" s="242"/>
      <c r="AC23" s="242"/>
      <c r="AD23" s="242"/>
      <c r="AE23" s="242"/>
    </row>
    <row r="24" spans="1:33" x14ac:dyDescent="0.25">
      <c r="A24" s="240"/>
      <c r="Q24" s="247" t="s">
        <v>952</v>
      </c>
      <c r="R24" s="242"/>
      <c r="S24" s="242"/>
      <c r="T24" s="240"/>
      <c r="U24" s="243"/>
      <c r="V24" s="243"/>
      <c r="W24" s="242"/>
      <c r="X24" s="242"/>
      <c r="Y24" s="242"/>
      <c r="Z24" s="242"/>
      <c r="AA24" s="240"/>
      <c r="AB24" s="242"/>
      <c r="AC24" s="242"/>
      <c r="AD24" s="242"/>
      <c r="AE24" s="242"/>
    </row>
    <row r="25" spans="1:33" x14ac:dyDescent="0.25">
      <c r="A25" s="240" t="s">
        <v>977</v>
      </c>
      <c r="B25" s="252">
        <v>0.32854929999999999</v>
      </c>
      <c r="C25" s="252">
        <v>0.12454709999999999</v>
      </c>
      <c r="D25" s="252">
        <v>8.3408000000000006E-3</v>
      </c>
      <c r="E25" s="252">
        <v>0.25997870000000001</v>
      </c>
      <c r="F25" s="252">
        <v>0</v>
      </c>
      <c r="G25" s="252">
        <v>0.48327740000000002</v>
      </c>
      <c r="H25" s="252">
        <v>0.18649959999999999</v>
      </c>
      <c r="I25" s="252">
        <v>0.49160290000000001</v>
      </c>
      <c r="J25" s="252">
        <v>0.70441290000000001</v>
      </c>
      <c r="K25" s="252">
        <v>3.8433E-3</v>
      </c>
      <c r="L25" s="252">
        <v>1.28583E-2</v>
      </c>
      <c r="M25" s="252">
        <v>0.76501969999999997</v>
      </c>
      <c r="N25" s="252">
        <v>0.1736346</v>
      </c>
      <c r="O25" s="252">
        <v>0.161798</v>
      </c>
      <c r="Q25" s="242">
        <f t="shared" ref="Q25:Q33" si="13">EXP(B25)</f>
        <v>1.3889517139597121</v>
      </c>
      <c r="R25" s="242">
        <f t="shared" ref="R25:R33" si="14">EXP(B25-(1.96*C25))</f>
        <v>1.0881042740925826</v>
      </c>
      <c r="S25" s="242">
        <f t="shared" ref="S25:S33" si="15">EXP(B25+(1.96*C25))</f>
        <v>1.7729797682491917</v>
      </c>
      <c r="T25" s="240">
        <f t="shared" ref="T25:T33" si="16">D25</f>
        <v>8.3408000000000006E-3</v>
      </c>
      <c r="U25" s="243">
        <f t="shared" ref="U25:U33" si="17">E25</f>
        <v>0.25997870000000001</v>
      </c>
      <c r="V25" s="243"/>
      <c r="W25" s="242">
        <f t="shared" ref="W25:W33" si="18">EXP(H25)</f>
        <v>1.2050241400759438</v>
      </c>
      <c r="X25" s="242">
        <f t="shared" ref="X25:X33" si="19">EXP(H25-(1.96*I25))</f>
        <v>0.45976394511755769</v>
      </c>
      <c r="Y25" s="242">
        <f t="shared" ref="Y25:Y33" si="20">EXP(H25+(1.96*I25))</f>
        <v>3.1583232952172504</v>
      </c>
      <c r="Z25" s="240">
        <f t="shared" ref="Z25:Z33" si="21">J25</f>
        <v>0.70441290000000001</v>
      </c>
      <c r="AA25" s="240">
        <f t="shared" ref="AA25:AA33" si="22">M25</f>
        <v>0.76501969999999997</v>
      </c>
      <c r="AB25" s="242"/>
      <c r="AC25" s="242">
        <f t="shared" ref="AC25:AC33" si="23">EXP(N25)</f>
        <v>1.1896207989533558</v>
      </c>
      <c r="AD25" s="242">
        <f t="shared" ref="AD25:AD33" si="24">EXP(N25-(1.96*O25))</f>
        <v>0.86632991393000092</v>
      </c>
      <c r="AE25" s="242">
        <f t="shared" ref="AE25:AE33" si="25">EXP(N25+(1.96*O25))</f>
        <v>1.6335550955207674</v>
      </c>
    </row>
    <row r="26" spans="1:33" x14ac:dyDescent="0.25">
      <c r="A26" s="240" t="s">
        <v>145</v>
      </c>
      <c r="B26" s="252">
        <v>0.2421247</v>
      </c>
      <c r="C26" s="252">
        <v>8.3336400000000005E-2</v>
      </c>
      <c r="D26" s="252">
        <v>3.6679999999999998E-3</v>
      </c>
      <c r="E26" s="252">
        <v>0.36881249999999999</v>
      </c>
      <c r="F26" s="252">
        <v>0.1053988</v>
      </c>
      <c r="G26" s="252">
        <v>0.5546645</v>
      </c>
      <c r="H26" s="252">
        <v>6.7799999999999995E-5</v>
      </c>
      <c r="I26" s="252">
        <v>0.32987699999999998</v>
      </c>
      <c r="J26" s="252">
        <v>0.9998359</v>
      </c>
      <c r="K26" s="252">
        <v>6.4853000000000003E-3</v>
      </c>
      <c r="L26" s="252">
        <v>8.5489999999999993E-3</v>
      </c>
      <c r="M26" s="252">
        <v>0.4480864</v>
      </c>
      <c r="N26" s="252">
        <v>0.1072794</v>
      </c>
      <c r="O26" s="252">
        <v>9.9670300000000003E-2</v>
      </c>
      <c r="Q26" s="242">
        <f t="shared" si="13"/>
        <v>1.2739530448562579</v>
      </c>
      <c r="R26" s="242">
        <f t="shared" si="14"/>
        <v>1.0819720583337087</v>
      </c>
      <c r="S26" s="242">
        <f t="shared" si="15"/>
        <v>1.4999984038386027</v>
      </c>
      <c r="T26" s="240">
        <f t="shared" si="16"/>
        <v>3.6679999999999998E-3</v>
      </c>
      <c r="U26" s="243">
        <f t="shared" si="17"/>
        <v>0.36881249999999999</v>
      </c>
      <c r="V26" s="243"/>
      <c r="W26" s="242">
        <f t="shared" si="18"/>
        <v>1.0000678022984719</v>
      </c>
      <c r="X26" s="242">
        <f t="shared" si="19"/>
        <v>0.52388079028454348</v>
      </c>
      <c r="Y26" s="242">
        <f t="shared" si="20"/>
        <v>1.909090059688725</v>
      </c>
      <c r="Z26" s="240">
        <f t="shared" si="21"/>
        <v>0.9998359</v>
      </c>
      <c r="AA26" s="240">
        <f t="shared" si="22"/>
        <v>0.4480864</v>
      </c>
      <c r="AB26" s="242"/>
      <c r="AC26" s="242">
        <f t="shared" si="23"/>
        <v>1.1132452517543232</v>
      </c>
      <c r="AD26" s="242">
        <f t="shared" si="24"/>
        <v>0.91569275763688063</v>
      </c>
      <c r="AE26" s="242">
        <f t="shared" si="25"/>
        <v>1.3534179234439232</v>
      </c>
    </row>
    <row r="27" spans="1:33" x14ac:dyDescent="0.25">
      <c r="A27" s="240" t="s">
        <v>134</v>
      </c>
      <c r="B27" s="252">
        <v>-1.03982E-2</v>
      </c>
      <c r="C27" s="252">
        <v>7.4863299999999994E-2</v>
      </c>
      <c r="D27" s="252">
        <v>0.88953249999999995</v>
      </c>
      <c r="E27" s="252">
        <v>0.28953909999999999</v>
      </c>
      <c r="F27" s="252">
        <v>0</v>
      </c>
      <c r="G27" s="252">
        <v>0.50277000000000005</v>
      </c>
      <c r="H27" s="252">
        <v>1.9599599999999998E-2</v>
      </c>
      <c r="I27" s="252">
        <v>0.29866169999999997</v>
      </c>
      <c r="J27" s="252">
        <v>0.94767670000000004</v>
      </c>
      <c r="K27" s="252">
        <v>-8.0250000000000004E-4</v>
      </c>
      <c r="L27" s="252">
        <v>7.7289999999999998E-3</v>
      </c>
      <c r="M27" s="252">
        <v>0.91730730000000005</v>
      </c>
      <c r="N27" s="252">
        <v>1.9663199999999999E-2</v>
      </c>
      <c r="O27" s="252">
        <v>9.4821199999999994E-2</v>
      </c>
      <c r="Q27" s="242">
        <f t="shared" si="13"/>
        <v>0.9896556743877063</v>
      </c>
      <c r="R27" s="242">
        <f t="shared" si="14"/>
        <v>0.854592725481094</v>
      </c>
      <c r="S27" s="242">
        <f t="shared" si="15"/>
        <v>1.1460644639777631</v>
      </c>
      <c r="T27" s="240">
        <f t="shared" si="16"/>
        <v>0.88953249999999995</v>
      </c>
      <c r="U27" s="243">
        <f t="shared" si="17"/>
        <v>0.28953909999999999</v>
      </c>
      <c r="V27" s="243"/>
      <c r="W27" s="242">
        <f t="shared" si="18"/>
        <v>1.0197929331787163</v>
      </c>
      <c r="X27" s="242">
        <f t="shared" si="19"/>
        <v>0.56791851389785608</v>
      </c>
      <c r="Y27" s="242">
        <f t="shared" si="20"/>
        <v>1.8312092335632095</v>
      </c>
      <c r="Z27" s="240">
        <f t="shared" si="21"/>
        <v>0.94767670000000004</v>
      </c>
      <c r="AA27" s="240">
        <f t="shared" si="22"/>
        <v>0.91730730000000005</v>
      </c>
      <c r="AB27" s="242"/>
      <c r="AC27" s="242">
        <f t="shared" si="23"/>
        <v>1.0198577940718212</v>
      </c>
      <c r="AD27" s="242">
        <f t="shared" si="24"/>
        <v>0.84688840013636846</v>
      </c>
      <c r="AE27" s="242">
        <f t="shared" si="25"/>
        <v>1.2281546422900107</v>
      </c>
    </row>
    <row r="28" spans="1:33" x14ac:dyDescent="0.25">
      <c r="A28" s="240" t="s">
        <v>978</v>
      </c>
      <c r="B28" s="252">
        <v>-6.6231700000000004E-2</v>
      </c>
      <c r="C28" s="252">
        <v>7.5203999999999993E-2</v>
      </c>
      <c r="D28" s="252">
        <v>0.37848340000000003</v>
      </c>
      <c r="E28" s="252">
        <v>0.29629840000000002</v>
      </c>
      <c r="F28" s="252">
        <v>0</v>
      </c>
      <c r="G28" s="252">
        <v>0.50721050000000001</v>
      </c>
      <c r="H28" s="252">
        <v>6.3275700000000004E-2</v>
      </c>
      <c r="I28" s="252">
        <v>0.29646820000000002</v>
      </c>
      <c r="J28" s="252">
        <v>0.83099040000000002</v>
      </c>
      <c r="K28" s="252">
        <v>-3.4738999999999998E-3</v>
      </c>
      <c r="L28" s="252">
        <v>7.6877999999999998E-3</v>
      </c>
      <c r="M28" s="252">
        <v>0.65136470000000002</v>
      </c>
      <c r="N28" s="252">
        <v>-7.0698999999999996E-3</v>
      </c>
      <c r="O28" s="252">
        <v>9.7416199999999994E-2</v>
      </c>
      <c r="Q28" s="242">
        <f t="shared" si="13"/>
        <v>0.93591398789646307</v>
      </c>
      <c r="R28" s="242">
        <f t="shared" si="14"/>
        <v>0.80764591541928576</v>
      </c>
      <c r="S28" s="242">
        <f t="shared" si="15"/>
        <v>1.0845532380183254</v>
      </c>
      <c r="T28" s="240">
        <f t="shared" si="16"/>
        <v>0.37848340000000003</v>
      </c>
      <c r="U28" s="243">
        <f t="shared" si="17"/>
        <v>0.29629840000000002</v>
      </c>
      <c r="V28" s="243"/>
      <c r="W28" s="242">
        <f t="shared" si="18"/>
        <v>1.0653205076112076</v>
      </c>
      <c r="X28" s="242">
        <f t="shared" si="19"/>
        <v>0.59582875799564194</v>
      </c>
      <c r="Y28" s="242">
        <f t="shared" si="20"/>
        <v>1.9047549630783382</v>
      </c>
      <c r="Z28" s="240">
        <f t="shared" si="21"/>
        <v>0.83099040000000002</v>
      </c>
      <c r="AA28" s="240">
        <f t="shared" si="22"/>
        <v>0.65136470000000002</v>
      </c>
      <c r="AB28" s="242"/>
      <c r="AC28" s="242">
        <f t="shared" si="23"/>
        <v>0.99295503295058118</v>
      </c>
      <c r="AD28" s="242">
        <f t="shared" si="24"/>
        <v>0.82036521642052451</v>
      </c>
      <c r="AE28" s="242">
        <f t="shared" si="25"/>
        <v>1.2018545858927308</v>
      </c>
    </row>
    <row r="29" spans="1:33" x14ac:dyDescent="0.25">
      <c r="A29" s="240" t="s">
        <v>115</v>
      </c>
      <c r="B29" s="252">
        <v>0.1246828</v>
      </c>
      <c r="C29" s="252">
        <v>7.3839199999999994E-2</v>
      </c>
      <c r="D29" s="252">
        <v>9.1301300000000002E-2</v>
      </c>
      <c r="E29" s="252">
        <v>0</v>
      </c>
      <c r="F29" s="252">
        <v>0</v>
      </c>
      <c r="G29" s="252">
        <v>0.33254220000000001</v>
      </c>
      <c r="H29" s="252">
        <v>0.42162769999999999</v>
      </c>
      <c r="I29" s="252">
        <v>0.29416870000000001</v>
      </c>
      <c r="J29" s="252">
        <v>0.1517762</v>
      </c>
      <c r="K29" s="252">
        <v>-7.8851000000000008E-3</v>
      </c>
      <c r="L29" s="252">
        <v>7.5613E-3</v>
      </c>
      <c r="M29" s="252">
        <v>0.29702980000000001</v>
      </c>
      <c r="N29" s="252">
        <v>0.13185340000000001</v>
      </c>
      <c r="O29" s="252">
        <v>0.10326340000000001</v>
      </c>
      <c r="Q29" s="242">
        <f t="shared" si="13"/>
        <v>1.1327890753778282</v>
      </c>
      <c r="R29" s="242">
        <f t="shared" si="14"/>
        <v>0.98015747446195989</v>
      </c>
      <c r="S29" s="242">
        <f t="shared" si="15"/>
        <v>1.3091886994992832</v>
      </c>
      <c r="T29" s="240">
        <f t="shared" si="16"/>
        <v>9.1301300000000002E-2</v>
      </c>
      <c r="U29" s="243">
        <f t="shared" si="17"/>
        <v>0</v>
      </c>
      <c r="V29" s="243"/>
      <c r="W29" s="242">
        <f t="shared" si="18"/>
        <v>1.5244408696850744</v>
      </c>
      <c r="X29" s="242">
        <f t="shared" si="19"/>
        <v>0.85646403565027573</v>
      </c>
      <c r="Y29" s="242">
        <f t="shared" si="20"/>
        <v>2.7133888504748893</v>
      </c>
      <c r="Z29" s="240">
        <f t="shared" si="21"/>
        <v>0.1517762</v>
      </c>
      <c r="AA29" s="240">
        <f t="shared" si="22"/>
        <v>0.29702980000000001</v>
      </c>
      <c r="AB29" s="242"/>
      <c r="AC29" s="242">
        <f t="shared" si="23"/>
        <v>1.1409410450491302</v>
      </c>
      <c r="AD29" s="242">
        <f t="shared" si="24"/>
        <v>0.93188779423128687</v>
      </c>
      <c r="AE29" s="242">
        <f t="shared" si="25"/>
        <v>1.3968918536502677</v>
      </c>
    </row>
    <row r="30" spans="1:33" x14ac:dyDescent="0.25">
      <c r="A30" s="240" t="s">
        <v>127</v>
      </c>
      <c r="B30" s="252">
        <v>0.33307140000000002</v>
      </c>
      <c r="C30" s="252">
        <v>9.2459100000000002E-2</v>
      </c>
      <c r="D30" s="252">
        <v>3.1530000000000002E-4</v>
      </c>
      <c r="E30" s="252">
        <v>0.50328329999999999</v>
      </c>
      <c r="F30" s="252">
        <v>0.3090502</v>
      </c>
      <c r="G30" s="252">
        <v>0.64291549999999997</v>
      </c>
      <c r="H30" s="252">
        <v>0.28426889999999999</v>
      </c>
      <c r="I30" s="252">
        <v>0.36844359999999998</v>
      </c>
      <c r="J30" s="252">
        <v>0.44038709999999998</v>
      </c>
      <c r="K30" s="252">
        <v>1.3082E-3</v>
      </c>
      <c r="L30" s="252">
        <v>9.5540999999999994E-3</v>
      </c>
      <c r="M30" s="252">
        <v>0.89108569999999998</v>
      </c>
      <c r="N30" s="252">
        <v>0.32059470000000001</v>
      </c>
      <c r="O30" s="252">
        <v>0.1051811</v>
      </c>
      <c r="Q30" s="242">
        <f t="shared" si="13"/>
        <v>1.3952469155432017</v>
      </c>
      <c r="R30" s="242">
        <f t="shared" si="14"/>
        <v>1.1639874459677373</v>
      </c>
      <c r="S30" s="242">
        <f t="shared" si="15"/>
        <v>1.6724527073522886</v>
      </c>
      <c r="T30" s="240">
        <f t="shared" si="16"/>
        <v>3.1530000000000002E-4</v>
      </c>
      <c r="U30" s="243">
        <f t="shared" si="17"/>
        <v>0.50328329999999999</v>
      </c>
      <c r="V30" s="243"/>
      <c r="W30" s="242">
        <f t="shared" si="18"/>
        <v>1.3287901943998188</v>
      </c>
      <c r="X30" s="242">
        <f t="shared" si="19"/>
        <v>0.64540286775367472</v>
      </c>
      <c r="Y30" s="242">
        <f t="shared" si="20"/>
        <v>2.7357848391324486</v>
      </c>
      <c r="Z30" s="240">
        <f t="shared" si="21"/>
        <v>0.44038709999999998</v>
      </c>
      <c r="AA30" s="240">
        <f t="shared" si="22"/>
        <v>0.89108569999999998</v>
      </c>
      <c r="AB30" s="242"/>
      <c r="AC30" s="242">
        <f t="shared" si="23"/>
        <v>1.3779469857887623</v>
      </c>
      <c r="AD30" s="242">
        <f t="shared" si="24"/>
        <v>1.1212450772850446</v>
      </c>
      <c r="AE30" s="242">
        <f t="shared" si="25"/>
        <v>1.6934191588532035</v>
      </c>
      <c r="AG30" s="30"/>
    </row>
    <row r="31" spans="1:33" x14ac:dyDescent="0.25">
      <c r="A31" s="240" t="s">
        <v>157</v>
      </c>
      <c r="B31" s="252">
        <v>9.4166E-2</v>
      </c>
      <c r="C31" s="252">
        <v>0.11182019999999999</v>
      </c>
      <c r="D31" s="252">
        <v>0.39972049999999998</v>
      </c>
      <c r="E31" s="252">
        <v>0</v>
      </c>
      <c r="F31" s="252">
        <v>0</v>
      </c>
      <c r="G31" s="252">
        <v>0.34152569999999999</v>
      </c>
      <c r="H31" s="252">
        <v>5.3279199999999999E-2</v>
      </c>
      <c r="I31" s="252">
        <v>0.45131450000000001</v>
      </c>
      <c r="J31" s="252">
        <v>0.90602539999999998</v>
      </c>
      <c r="K31" s="252">
        <v>1.073E-3</v>
      </c>
      <c r="L31" s="252">
        <v>1.14745E-2</v>
      </c>
      <c r="M31" s="252">
        <v>0.92549789999999998</v>
      </c>
      <c r="N31" s="252">
        <v>2.7655099999999998E-2</v>
      </c>
      <c r="O31" s="252">
        <v>0.16218299999999999</v>
      </c>
      <c r="Q31" s="242">
        <f t="shared" si="13"/>
        <v>1.0987421219717897</v>
      </c>
      <c r="R31" s="242">
        <f t="shared" si="14"/>
        <v>0.88249549765064483</v>
      </c>
      <c r="S31" s="242">
        <f t="shared" si="15"/>
        <v>1.3679778013700206</v>
      </c>
      <c r="T31" s="240">
        <f t="shared" si="16"/>
        <v>0.39972049999999998</v>
      </c>
      <c r="U31" s="243">
        <f t="shared" si="17"/>
        <v>0</v>
      </c>
      <c r="V31" s="243"/>
      <c r="W31" s="242">
        <f t="shared" si="18"/>
        <v>1.0547240829778857</v>
      </c>
      <c r="X31" s="242">
        <f t="shared" si="19"/>
        <v>0.43548400119519021</v>
      </c>
      <c r="Y31" s="242">
        <f t="shared" si="20"/>
        <v>2.5544977270357374</v>
      </c>
      <c r="Z31" s="240">
        <f t="shared" si="21"/>
        <v>0.90602539999999998</v>
      </c>
      <c r="AA31" s="240">
        <f t="shared" si="22"/>
        <v>0.92549789999999998</v>
      </c>
      <c r="AB31" s="242"/>
      <c r="AC31" s="242">
        <f t="shared" si="23"/>
        <v>1.0280410519097603</v>
      </c>
      <c r="AD31" s="242">
        <f t="shared" si="24"/>
        <v>0.74809628951083806</v>
      </c>
      <c r="AE31" s="242">
        <f t="shared" si="25"/>
        <v>1.4127438128356269</v>
      </c>
    </row>
    <row r="32" spans="1:33" x14ac:dyDescent="0.25">
      <c r="A32" s="240" t="s">
        <v>154</v>
      </c>
      <c r="B32" s="252">
        <v>-4.2042999999999997E-2</v>
      </c>
      <c r="C32" s="252">
        <v>8.9604500000000004E-2</v>
      </c>
      <c r="D32" s="252">
        <v>0.63892230000000005</v>
      </c>
      <c r="E32" s="252">
        <v>0.16246150000000001</v>
      </c>
      <c r="F32" s="252">
        <v>0</v>
      </c>
      <c r="G32" s="252">
        <v>0.41695359999999998</v>
      </c>
      <c r="H32" s="252">
        <v>-8.5640300000000003E-2</v>
      </c>
      <c r="I32" s="252">
        <v>0.35793160000000002</v>
      </c>
      <c r="J32" s="252">
        <v>0.81090059999999997</v>
      </c>
      <c r="K32" s="252">
        <v>1.1651000000000001E-3</v>
      </c>
      <c r="L32" s="252">
        <v>9.2542000000000006E-3</v>
      </c>
      <c r="M32" s="252">
        <v>0.89981290000000003</v>
      </c>
      <c r="N32" s="252">
        <v>-0.2438545</v>
      </c>
      <c r="O32" s="252">
        <v>0.1238028</v>
      </c>
      <c r="Q32" s="242">
        <f t="shared" si="13"/>
        <v>0.9588285500583823</v>
      </c>
      <c r="R32" s="242">
        <f t="shared" si="14"/>
        <v>0.80439260042571414</v>
      </c>
      <c r="S32" s="242">
        <f t="shared" si="15"/>
        <v>1.1429147755965243</v>
      </c>
      <c r="T32" s="240">
        <f t="shared" si="16"/>
        <v>0.63892230000000005</v>
      </c>
      <c r="U32" s="243">
        <f t="shared" si="17"/>
        <v>0.16246150000000001</v>
      </c>
      <c r="V32" s="243"/>
      <c r="W32" s="242">
        <f t="shared" si="18"/>
        <v>0.91792434923328614</v>
      </c>
      <c r="X32" s="242">
        <f t="shared" si="19"/>
        <v>0.45512360572057198</v>
      </c>
      <c r="Y32" s="242">
        <f t="shared" si="20"/>
        <v>1.851332473914056</v>
      </c>
      <c r="Z32" s="240">
        <f t="shared" si="21"/>
        <v>0.81090059999999997</v>
      </c>
      <c r="AA32" s="240">
        <f t="shared" si="22"/>
        <v>0.89981290000000003</v>
      </c>
      <c r="AB32" s="242"/>
      <c r="AC32" s="242">
        <f t="shared" si="23"/>
        <v>0.78360164000736454</v>
      </c>
      <c r="AD32" s="242">
        <f t="shared" si="24"/>
        <v>0.61476943248444482</v>
      </c>
      <c r="AE32" s="242">
        <f t="shared" si="25"/>
        <v>0.99879970892626946</v>
      </c>
    </row>
    <row r="33" spans="1:31" x14ac:dyDescent="0.25">
      <c r="A33" s="240" t="s">
        <v>970</v>
      </c>
      <c r="B33" s="252">
        <v>0.4505209</v>
      </c>
      <c r="C33" s="252">
        <v>8.68815E-2</v>
      </c>
      <c r="D33" s="252">
        <v>2.1500000000000001E-7</v>
      </c>
      <c r="E33" s="252">
        <v>0.67967630000000001</v>
      </c>
      <c r="F33" s="252">
        <v>0.5697873</v>
      </c>
      <c r="G33" s="252">
        <v>0.76149650000000002</v>
      </c>
      <c r="H33" s="252">
        <v>0.41054489999999999</v>
      </c>
      <c r="I33" s="252">
        <v>0.34530539999999998</v>
      </c>
      <c r="J33" s="252">
        <v>0.23446620000000001</v>
      </c>
      <c r="K33" s="252">
        <v>1.0705999999999999E-3</v>
      </c>
      <c r="L33" s="252">
        <v>8.9435000000000001E-3</v>
      </c>
      <c r="M33" s="252">
        <v>0.90471840000000003</v>
      </c>
      <c r="N33" s="252">
        <v>0.44119779999999997</v>
      </c>
      <c r="O33" s="252">
        <v>8.9265200000000003E-2</v>
      </c>
      <c r="Q33" s="242">
        <f t="shared" si="13"/>
        <v>1.5691293321149522</v>
      </c>
      <c r="R33" s="242">
        <f t="shared" si="14"/>
        <v>1.3234383492523172</v>
      </c>
      <c r="S33" s="242">
        <f t="shared" si="15"/>
        <v>1.8604318533572257</v>
      </c>
      <c r="T33" s="240">
        <f t="shared" si="16"/>
        <v>2.1500000000000001E-7</v>
      </c>
      <c r="U33" s="243">
        <f t="shared" si="17"/>
        <v>0.67967630000000001</v>
      </c>
      <c r="V33" s="243"/>
      <c r="W33" s="242">
        <f t="shared" si="18"/>
        <v>1.5076390738637606</v>
      </c>
      <c r="X33" s="242">
        <f t="shared" si="19"/>
        <v>0.76624471881762701</v>
      </c>
      <c r="Y33" s="242">
        <f t="shared" si="20"/>
        <v>2.9663833514548053</v>
      </c>
      <c r="Z33" s="240">
        <f t="shared" si="21"/>
        <v>0.23446620000000001</v>
      </c>
      <c r="AA33" s="240">
        <f t="shared" si="22"/>
        <v>0.90471840000000003</v>
      </c>
      <c r="AB33" s="242"/>
      <c r="AC33" s="242">
        <f t="shared" si="23"/>
        <v>1.5545681655163346</v>
      </c>
      <c r="AD33" s="242">
        <f t="shared" si="24"/>
        <v>1.3050456330268985</v>
      </c>
      <c r="AE33" s="242">
        <f t="shared" si="25"/>
        <v>1.8517989870067719</v>
      </c>
    </row>
    <row r="34" spans="1:31" x14ac:dyDescent="0.25">
      <c r="A34" s="248"/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</row>
    <row r="35" spans="1:31" x14ac:dyDescent="0.25">
      <c r="A35" s="250" t="s">
        <v>964</v>
      </c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</row>
    <row r="36" spans="1:31" x14ac:dyDescent="0.25">
      <c r="A36" s="250" t="s">
        <v>995</v>
      </c>
    </row>
  </sheetData>
  <sortState ref="A27:AD36">
    <sortCondition ref="A27"/>
  </sortState>
  <mergeCells count="3">
    <mergeCell ref="Q2:U2"/>
    <mergeCell ref="W2:AA2"/>
    <mergeCell ref="AC2:AE2"/>
  </mergeCells>
  <conditionalFormatting sqref="M34 M36:M1048576">
    <cfRule type="cellIs" dxfId="0" priority="1" operator="lessThan">
      <formula>0.05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90" zoomScaleNormal="90" workbookViewId="0"/>
  </sheetViews>
  <sheetFormatPr defaultRowHeight="15.75" x14ac:dyDescent="0.25"/>
  <cols>
    <col min="1" max="1" width="35.28515625" style="17" customWidth="1"/>
    <col min="2" max="2" width="13.7109375" style="18" bestFit="1" customWidth="1"/>
    <col min="3" max="3" width="32" style="18" bestFit="1" customWidth="1"/>
    <col min="4" max="4" width="17.140625" style="18" customWidth="1"/>
    <col min="5" max="5" width="2.140625" style="18" customWidth="1"/>
    <col min="6" max="6" width="13.7109375" style="18" bestFit="1" customWidth="1"/>
    <col min="7" max="7" width="29.140625" style="18" customWidth="1"/>
    <col min="8" max="8" width="17.85546875" style="18" bestFit="1" customWidth="1"/>
    <col min="9" max="9" width="9.140625" style="17"/>
    <col min="10" max="12" width="9.140625" style="19"/>
    <col min="13" max="16384" width="9.140625" style="17"/>
  </cols>
  <sheetData>
    <row r="1" spans="1:12" x14ac:dyDescent="0.25">
      <c r="A1" s="254" t="s">
        <v>1104</v>
      </c>
    </row>
    <row r="2" spans="1:12" x14ac:dyDescent="0.25">
      <c r="A2" s="21"/>
      <c r="B2" s="314" t="s">
        <v>79</v>
      </c>
      <c r="C2" s="314"/>
      <c r="D2" s="22"/>
      <c r="E2" s="22"/>
      <c r="F2" s="314" t="s">
        <v>80</v>
      </c>
      <c r="G2" s="314"/>
      <c r="H2" s="314"/>
    </row>
    <row r="3" spans="1:12" x14ac:dyDescent="0.25">
      <c r="A3" s="315" t="s">
        <v>81</v>
      </c>
      <c r="B3" s="25" t="s">
        <v>82</v>
      </c>
      <c r="C3" s="25" t="s">
        <v>84</v>
      </c>
      <c r="D3" s="315" t="s">
        <v>88</v>
      </c>
      <c r="E3" s="25"/>
      <c r="F3" s="25" t="s">
        <v>82</v>
      </c>
      <c r="G3" s="25" t="s">
        <v>86</v>
      </c>
      <c r="H3" s="315" t="s">
        <v>88</v>
      </c>
    </row>
    <row r="4" spans="1:12" ht="16.5" thickBot="1" x14ac:dyDescent="0.3">
      <c r="A4" s="316"/>
      <c r="B4" s="26" t="s">
        <v>83</v>
      </c>
      <c r="C4" s="26" t="s">
        <v>85</v>
      </c>
      <c r="D4" s="316"/>
      <c r="E4" s="26"/>
      <c r="F4" s="26" t="s">
        <v>83</v>
      </c>
      <c r="G4" s="26" t="s">
        <v>87</v>
      </c>
      <c r="H4" s="316"/>
    </row>
    <row r="5" spans="1:12" ht="16.5" thickTop="1" x14ac:dyDescent="0.25">
      <c r="A5" s="27" t="s">
        <v>89</v>
      </c>
      <c r="B5" s="28"/>
      <c r="C5" s="28"/>
      <c r="D5" s="28"/>
      <c r="E5" s="28"/>
      <c r="F5" s="28"/>
      <c r="G5" s="28"/>
      <c r="H5" s="28"/>
    </row>
    <row r="6" spans="1:12" x14ac:dyDescent="0.25">
      <c r="A6" s="29" t="s">
        <v>90</v>
      </c>
      <c r="B6" s="30" t="s">
        <v>91</v>
      </c>
      <c r="C6" s="30" t="s">
        <v>234</v>
      </c>
      <c r="D6" s="30" t="s">
        <v>235</v>
      </c>
      <c r="E6" s="24"/>
      <c r="F6" s="29" t="s">
        <v>91</v>
      </c>
      <c r="G6" s="29" t="s">
        <v>92</v>
      </c>
      <c r="H6" s="29" t="s">
        <v>93</v>
      </c>
      <c r="J6" s="20"/>
    </row>
    <row r="7" spans="1:12" ht="15" x14ac:dyDescent="0.25">
      <c r="A7" s="29" t="s">
        <v>94</v>
      </c>
      <c r="B7" s="30" t="s">
        <v>95</v>
      </c>
      <c r="C7" s="30" t="s">
        <v>236</v>
      </c>
      <c r="D7" s="30" t="s">
        <v>235</v>
      </c>
      <c r="E7" s="24"/>
      <c r="F7" s="29" t="s">
        <v>95</v>
      </c>
      <c r="G7" s="29" t="s">
        <v>96</v>
      </c>
      <c r="H7" s="29" t="s">
        <v>97</v>
      </c>
      <c r="J7" s="17"/>
      <c r="K7" s="17"/>
      <c r="L7" s="17"/>
    </row>
    <row r="8" spans="1:12" ht="15" x14ac:dyDescent="0.25">
      <c r="A8" s="29" t="s">
        <v>98</v>
      </c>
      <c r="B8" s="30" t="s">
        <v>95</v>
      </c>
      <c r="C8" s="30" t="s">
        <v>237</v>
      </c>
      <c r="D8" s="30" t="s">
        <v>238</v>
      </c>
      <c r="E8" s="24"/>
      <c r="F8" s="29" t="s">
        <v>95</v>
      </c>
      <c r="G8" s="29" t="s">
        <v>99</v>
      </c>
      <c r="H8" s="29" t="s">
        <v>100</v>
      </c>
      <c r="J8" s="17"/>
      <c r="K8" s="17"/>
      <c r="L8" s="17"/>
    </row>
    <row r="9" spans="1:12" ht="15" x14ac:dyDescent="0.25">
      <c r="A9" s="27" t="s">
        <v>160</v>
      </c>
      <c r="B9" s="23"/>
      <c r="C9" s="23"/>
      <c r="D9" s="23"/>
      <c r="E9" s="24"/>
      <c r="F9" s="30"/>
      <c r="G9" s="30"/>
      <c r="H9" s="30"/>
      <c r="J9" s="17"/>
      <c r="K9" s="17"/>
      <c r="L9" s="17"/>
    </row>
    <row r="10" spans="1:12" ht="15" x14ac:dyDescent="0.25">
      <c r="A10" s="29" t="s">
        <v>161</v>
      </c>
      <c r="B10" s="30" t="s">
        <v>162</v>
      </c>
      <c r="C10" s="30" t="s">
        <v>239</v>
      </c>
      <c r="D10" s="30" t="s">
        <v>240</v>
      </c>
      <c r="E10" s="24"/>
      <c r="F10" s="29" t="s">
        <v>163</v>
      </c>
      <c r="G10" s="29" t="s">
        <v>164</v>
      </c>
      <c r="H10" s="29" t="s">
        <v>165</v>
      </c>
      <c r="J10" s="17"/>
      <c r="K10" s="17"/>
      <c r="L10" s="17"/>
    </row>
    <row r="11" spans="1:12" ht="15" x14ac:dyDescent="0.25">
      <c r="A11" s="27" t="s">
        <v>101</v>
      </c>
      <c r="B11" s="23"/>
      <c r="C11" s="23"/>
      <c r="D11" s="23"/>
      <c r="E11" s="24"/>
      <c r="F11" s="30"/>
      <c r="G11" s="30"/>
      <c r="H11" s="30"/>
      <c r="J11" s="17"/>
      <c r="K11" s="17"/>
      <c r="L11" s="17"/>
    </row>
    <row r="12" spans="1:12" ht="15" x14ac:dyDescent="0.25">
      <c r="A12" s="29" t="s">
        <v>102</v>
      </c>
      <c r="B12" s="30" t="s">
        <v>103</v>
      </c>
      <c r="C12" s="30" t="s">
        <v>241</v>
      </c>
      <c r="D12" s="30" t="s">
        <v>242</v>
      </c>
      <c r="E12" s="24"/>
      <c r="F12" s="29" t="s">
        <v>103</v>
      </c>
      <c r="G12" s="29" t="s">
        <v>104</v>
      </c>
      <c r="H12" s="29" t="s">
        <v>105</v>
      </c>
      <c r="J12" s="17"/>
      <c r="K12" s="17"/>
      <c r="L12" s="17"/>
    </row>
    <row r="13" spans="1:12" ht="15" x14ac:dyDescent="0.25">
      <c r="A13" s="29" t="s">
        <v>106</v>
      </c>
      <c r="B13" s="30" t="s">
        <v>107</v>
      </c>
      <c r="C13" s="30" t="s">
        <v>243</v>
      </c>
      <c r="D13" s="30" t="s">
        <v>235</v>
      </c>
      <c r="E13" s="24"/>
      <c r="F13" s="29" t="s">
        <v>107</v>
      </c>
      <c r="G13" s="29" t="s">
        <v>108</v>
      </c>
      <c r="H13" s="29" t="s">
        <v>109</v>
      </c>
      <c r="J13" s="17"/>
      <c r="K13" s="17"/>
      <c r="L13" s="17"/>
    </row>
    <row r="14" spans="1:12" ht="15" x14ac:dyDescent="0.25">
      <c r="A14" s="29" t="s">
        <v>110</v>
      </c>
      <c r="B14" s="30" t="s">
        <v>111</v>
      </c>
      <c r="C14" s="30" t="s">
        <v>244</v>
      </c>
      <c r="D14" s="30" t="s">
        <v>245</v>
      </c>
      <c r="E14" s="24"/>
      <c r="F14" s="29" t="s">
        <v>111</v>
      </c>
      <c r="G14" s="29" t="s">
        <v>112</v>
      </c>
      <c r="H14" s="29" t="s">
        <v>113</v>
      </c>
      <c r="J14" s="17"/>
      <c r="K14" s="17"/>
      <c r="L14" s="17"/>
    </row>
    <row r="15" spans="1:12" ht="15" x14ac:dyDescent="0.25">
      <c r="A15" s="27" t="s">
        <v>114</v>
      </c>
      <c r="B15" s="23"/>
      <c r="C15" s="23"/>
      <c r="D15" s="23"/>
      <c r="E15" s="24"/>
      <c r="F15" s="30"/>
      <c r="G15" s="30"/>
      <c r="H15" s="30"/>
      <c r="J15" s="17"/>
      <c r="K15" s="17"/>
      <c r="L15" s="17"/>
    </row>
    <row r="16" spans="1:12" ht="15" x14ac:dyDescent="0.25">
      <c r="A16" s="29" t="s">
        <v>115</v>
      </c>
      <c r="B16" s="30" t="s">
        <v>270</v>
      </c>
      <c r="C16" s="30" t="s">
        <v>246</v>
      </c>
      <c r="D16" s="30" t="s">
        <v>242</v>
      </c>
      <c r="E16" s="24"/>
      <c r="F16" s="30" t="s">
        <v>270</v>
      </c>
      <c r="G16" s="30" t="s">
        <v>116</v>
      </c>
      <c r="H16" s="30" t="s">
        <v>117</v>
      </c>
      <c r="J16" s="17"/>
      <c r="K16" s="17"/>
      <c r="L16" s="17"/>
    </row>
    <row r="17" spans="1:12" ht="15" x14ac:dyDescent="0.25">
      <c r="A17" s="27" t="s">
        <v>118</v>
      </c>
      <c r="B17" s="23"/>
      <c r="C17" s="23"/>
      <c r="D17" s="23"/>
      <c r="E17" s="24"/>
      <c r="F17" s="30"/>
      <c r="G17" s="30"/>
      <c r="H17" s="30"/>
      <c r="J17" s="17"/>
      <c r="K17" s="17"/>
      <c r="L17" s="17"/>
    </row>
    <row r="18" spans="1:12" ht="15" x14ac:dyDescent="0.25">
      <c r="A18" s="29" t="s">
        <v>297</v>
      </c>
      <c r="B18" s="30" t="s">
        <v>119</v>
      </c>
      <c r="C18" s="30" t="s">
        <v>248</v>
      </c>
      <c r="D18" s="30" t="s">
        <v>249</v>
      </c>
      <c r="E18" s="24"/>
      <c r="F18" s="29" t="s">
        <v>119</v>
      </c>
      <c r="G18" s="29" t="s">
        <v>120</v>
      </c>
      <c r="H18" s="29" t="s">
        <v>121</v>
      </c>
      <c r="J18" s="17"/>
      <c r="K18" s="17"/>
      <c r="L18" s="17"/>
    </row>
    <row r="19" spans="1:12" ht="15" x14ac:dyDescent="0.25">
      <c r="A19" s="27" t="s">
        <v>122</v>
      </c>
      <c r="B19" s="23"/>
      <c r="C19" s="23"/>
      <c r="D19" s="23"/>
      <c r="E19" s="24"/>
      <c r="F19" s="30"/>
      <c r="G19" s="30"/>
      <c r="H19" s="30"/>
      <c r="J19" s="17"/>
      <c r="K19" s="17"/>
      <c r="L19" s="17"/>
    </row>
    <row r="20" spans="1:12" ht="15" x14ac:dyDescent="0.25">
      <c r="A20" s="29" t="s">
        <v>123</v>
      </c>
      <c r="B20" s="30" t="s">
        <v>124</v>
      </c>
      <c r="C20" s="30" t="s">
        <v>250</v>
      </c>
      <c r="D20" s="30" t="s">
        <v>251</v>
      </c>
      <c r="E20" s="24"/>
      <c r="F20" s="30" t="s">
        <v>124</v>
      </c>
      <c r="G20" s="30" t="s">
        <v>125</v>
      </c>
      <c r="H20" s="30" t="s">
        <v>126</v>
      </c>
      <c r="J20" s="17"/>
      <c r="K20" s="17"/>
      <c r="L20" s="17"/>
    </row>
    <row r="21" spans="1:12" ht="15" x14ac:dyDescent="0.25">
      <c r="A21" s="29" t="s">
        <v>127</v>
      </c>
      <c r="B21" s="30" t="s">
        <v>271</v>
      </c>
      <c r="C21" s="30" t="s">
        <v>252</v>
      </c>
      <c r="D21" s="30" t="s">
        <v>253</v>
      </c>
      <c r="E21" s="24"/>
      <c r="F21" s="30" t="s">
        <v>271</v>
      </c>
      <c r="G21" s="30" t="s">
        <v>128</v>
      </c>
      <c r="H21" s="30" t="s">
        <v>129</v>
      </c>
      <c r="J21" s="17"/>
      <c r="K21" s="17"/>
      <c r="L21" s="17"/>
    </row>
    <row r="22" spans="1:12" ht="15" x14ac:dyDescent="0.25">
      <c r="A22" s="29" t="s">
        <v>130</v>
      </c>
      <c r="B22" s="30" t="s">
        <v>272</v>
      </c>
      <c r="C22" s="30" t="s">
        <v>254</v>
      </c>
      <c r="D22" s="30" t="s">
        <v>247</v>
      </c>
      <c r="E22" s="24"/>
      <c r="F22" s="30" t="s">
        <v>272</v>
      </c>
      <c r="G22" s="30" t="s">
        <v>131</v>
      </c>
      <c r="H22" s="30" t="s">
        <v>132</v>
      </c>
      <c r="J22" s="17"/>
      <c r="K22" s="17"/>
      <c r="L22" s="17"/>
    </row>
    <row r="23" spans="1:12" ht="15" x14ac:dyDescent="0.25">
      <c r="A23" s="27" t="s">
        <v>133</v>
      </c>
      <c r="B23" s="23"/>
      <c r="C23" s="23"/>
      <c r="D23" s="23"/>
      <c r="E23" s="24"/>
      <c r="F23" s="30"/>
      <c r="G23" s="30"/>
      <c r="H23" s="30"/>
      <c r="J23" s="17"/>
      <c r="K23" s="17"/>
      <c r="L23" s="17"/>
    </row>
    <row r="24" spans="1:12" ht="15" x14ac:dyDescent="0.25">
      <c r="A24" s="29" t="s">
        <v>134</v>
      </c>
      <c r="B24" s="30" t="s">
        <v>273</v>
      </c>
      <c r="C24" s="30" t="s">
        <v>255</v>
      </c>
      <c r="D24" s="30" t="s">
        <v>256</v>
      </c>
      <c r="E24" s="24"/>
      <c r="F24" s="30" t="s">
        <v>273</v>
      </c>
      <c r="G24" s="30" t="s">
        <v>136</v>
      </c>
      <c r="H24" s="30" t="s">
        <v>137</v>
      </c>
      <c r="J24" s="17"/>
      <c r="K24" s="17"/>
      <c r="L24" s="17"/>
    </row>
    <row r="25" spans="1:12" ht="15" x14ac:dyDescent="0.25">
      <c r="A25" s="29" t="s">
        <v>138</v>
      </c>
      <c r="B25" s="30" t="s">
        <v>274</v>
      </c>
      <c r="C25" s="30" t="s">
        <v>257</v>
      </c>
      <c r="D25" s="30" t="s">
        <v>258</v>
      </c>
      <c r="E25" s="24"/>
      <c r="F25" s="30" t="s">
        <v>274</v>
      </c>
      <c r="G25" s="30" t="s">
        <v>139</v>
      </c>
      <c r="H25" s="30" t="s">
        <v>140</v>
      </c>
      <c r="J25" s="17"/>
      <c r="K25" s="17"/>
      <c r="L25" s="17"/>
    </row>
    <row r="26" spans="1:12" ht="15" x14ac:dyDescent="0.25">
      <c r="A26" s="29" t="s">
        <v>141</v>
      </c>
      <c r="B26" s="30" t="s">
        <v>273</v>
      </c>
      <c r="C26" s="30" t="s">
        <v>259</v>
      </c>
      <c r="D26" s="30" t="s">
        <v>260</v>
      </c>
      <c r="E26" s="29"/>
      <c r="F26" s="30" t="s">
        <v>273</v>
      </c>
      <c r="G26" s="30" t="s">
        <v>142</v>
      </c>
      <c r="H26" s="30" t="s">
        <v>143</v>
      </c>
      <c r="J26" s="17"/>
      <c r="K26" s="17"/>
      <c r="L26" s="17"/>
    </row>
    <row r="27" spans="1:12" x14ac:dyDescent="0.25">
      <c r="A27" s="27" t="s">
        <v>144</v>
      </c>
      <c r="B27" s="23"/>
      <c r="C27" s="23"/>
      <c r="D27" s="23"/>
      <c r="E27" s="28"/>
      <c r="F27" s="30"/>
      <c r="G27" s="30"/>
      <c r="H27" s="30"/>
    </row>
    <row r="28" spans="1:12" x14ac:dyDescent="0.25">
      <c r="A28" s="29" t="s">
        <v>145</v>
      </c>
      <c r="B28" s="30" t="s">
        <v>275</v>
      </c>
      <c r="C28" s="30" t="s">
        <v>261</v>
      </c>
      <c r="D28" s="30" t="s">
        <v>245</v>
      </c>
      <c r="E28" s="29"/>
      <c r="F28" s="30" t="s">
        <v>275</v>
      </c>
      <c r="G28" s="30" t="s">
        <v>146</v>
      </c>
      <c r="H28" s="30" t="s">
        <v>147</v>
      </c>
    </row>
    <row r="29" spans="1:12" x14ac:dyDescent="0.25">
      <c r="A29" s="29" t="s">
        <v>148</v>
      </c>
      <c r="B29" s="30" t="s">
        <v>276</v>
      </c>
      <c r="C29" s="30" t="s">
        <v>262</v>
      </c>
      <c r="D29" s="30" t="s">
        <v>263</v>
      </c>
      <c r="E29" s="29"/>
      <c r="F29" s="30" t="s">
        <v>276</v>
      </c>
      <c r="G29" s="30" t="s">
        <v>149</v>
      </c>
      <c r="H29" s="30" t="s">
        <v>150</v>
      </c>
    </row>
    <row r="30" spans="1:12" x14ac:dyDescent="0.25">
      <c r="A30" s="29" t="s">
        <v>151</v>
      </c>
      <c r="B30" s="30" t="s">
        <v>277</v>
      </c>
      <c r="C30" s="30" t="s">
        <v>264</v>
      </c>
      <c r="D30" s="30" t="s">
        <v>265</v>
      </c>
      <c r="E30" s="29"/>
      <c r="F30" s="30" t="s">
        <v>277</v>
      </c>
      <c r="G30" s="30" t="s">
        <v>152</v>
      </c>
      <c r="H30" s="30" t="s">
        <v>153</v>
      </c>
    </row>
    <row r="31" spans="1:12" x14ac:dyDescent="0.25">
      <c r="A31" s="29" t="s">
        <v>154</v>
      </c>
      <c r="B31" s="30" t="s">
        <v>278</v>
      </c>
      <c r="C31" s="30" t="s">
        <v>266</v>
      </c>
      <c r="D31" s="30" t="s">
        <v>267</v>
      </c>
      <c r="E31" s="29"/>
      <c r="F31" s="30" t="s">
        <v>278</v>
      </c>
      <c r="G31" s="30" t="s">
        <v>155</v>
      </c>
      <c r="H31" s="30" t="s">
        <v>156</v>
      </c>
    </row>
    <row r="32" spans="1:12" x14ac:dyDescent="0.25">
      <c r="A32" s="29" t="s">
        <v>157</v>
      </c>
      <c r="B32" s="30" t="s">
        <v>278</v>
      </c>
      <c r="C32" s="30" t="s">
        <v>268</v>
      </c>
      <c r="D32" s="30" t="s">
        <v>269</v>
      </c>
      <c r="E32" s="29"/>
      <c r="F32" s="30" t="s">
        <v>278</v>
      </c>
      <c r="G32" s="30" t="s">
        <v>158</v>
      </c>
      <c r="H32" s="30" t="s">
        <v>159</v>
      </c>
    </row>
    <row r="33" spans="1:8" x14ac:dyDescent="0.25">
      <c r="A33" s="31"/>
      <c r="B33" s="32"/>
      <c r="C33" s="32"/>
      <c r="D33" s="32"/>
      <c r="E33" s="32"/>
      <c r="F33" s="32"/>
      <c r="G33" s="32"/>
      <c r="H33" s="32"/>
    </row>
  </sheetData>
  <mergeCells count="5">
    <mergeCell ref="B2:C2"/>
    <mergeCell ref="F2:H2"/>
    <mergeCell ref="A3:A4"/>
    <mergeCell ref="H3:H4"/>
    <mergeCell ref="D3:D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90" zoomScaleNormal="90" workbookViewId="0"/>
  </sheetViews>
  <sheetFormatPr defaultRowHeight="12.75" x14ac:dyDescent="0.2"/>
  <cols>
    <col min="1" max="1" width="32.42578125" style="23" customWidth="1"/>
    <col min="2" max="2" width="15.5703125" style="28" customWidth="1"/>
    <col min="3" max="3" width="28.85546875" style="28" customWidth="1"/>
    <col min="4" max="4" width="17" style="28" customWidth="1"/>
    <col min="5" max="5" width="1.7109375" style="28" customWidth="1"/>
    <col min="6" max="6" width="15.42578125" style="28" customWidth="1"/>
    <col min="7" max="7" width="28.7109375" style="28" customWidth="1"/>
    <col min="8" max="8" width="17.140625" style="28" customWidth="1"/>
    <col min="9" max="16384" width="9.140625" style="23"/>
  </cols>
  <sheetData>
    <row r="1" spans="1:8" ht="15" customHeight="1" x14ac:dyDescent="0.2">
      <c r="A1" s="254" t="s">
        <v>1103</v>
      </c>
    </row>
    <row r="2" spans="1:8" ht="15" customHeight="1" x14ac:dyDescent="0.2">
      <c r="A2" s="22"/>
      <c r="B2" s="314" t="s">
        <v>79</v>
      </c>
      <c r="C2" s="314"/>
      <c r="D2" s="22"/>
      <c r="E2" s="22"/>
      <c r="F2" s="314" t="s">
        <v>166</v>
      </c>
      <c r="G2" s="314"/>
      <c r="H2" s="314"/>
    </row>
    <row r="3" spans="1:8" ht="15" customHeight="1" x14ac:dyDescent="0.2">
      <c r="A3" s="315" t="s">
        <v>81</v>
      </c>
      <c r="B3" s="25" t="s">
        <v>82</v>
      </c>
      <c r="C3" s="25" t="s">
        <v>84</v>
      </c>
      <c r="D3" s="315" t="s">
        <v>88</v>
      </c>
      <c r="E3" s="25"/>
      <c r="F3" s="25" t="s">
        <v>82</v>
      </c>
      <c r="G3" s="25" t="s">
        <v>168</v>
      </c>
      <c r="H3" s="315" t="s">
        <v>88</v>
      </c>
    </row>
    <row r="4" spans="1:8" ht="15" customHeight="1" thickBot="1" x14ac:dyDescent="0.25">
      <c r="A4" s="316"/>
      <c r="B4" s="26" t="s">
        <v>83</v>
      </c>
      <c r="C4" s="26" t="s">
        <v>167</v>
      </c>
      <c r="D4" s="316"/>
      <c r="E4" s="26"/>
      <c r="F4" s="26" t="s">
        <v>83</v>
      </c>
      <c r="G4" s="26" t="s">
        <v>167</v>
      </c>
      <c r="H4" s="316"/>
    </row>
    <row r="5" spans="1:8" ht="15" customHeight="1" thickTop="1" x14ac:dyDescent="0.2">
      <c r="A5" s="27" t="s">
        <v>89</v>
      </c>
      <c r="B5" s="33"/>
      <c r="C5" s="33"/>
      <c r="D5" s="33"/>
      <c r="E5" s="33"/>
      <c r="F5" s="33"/>
      <c r="G5" s="33"/>
      <c r="H5" s="33"/>
    </row>
    <row r="6" spans="1:8" ht="15" customHeight="1" x14ac:dyDescent="0.2">
      <c r="A6" s="29" t="s">
        <v>90</v>
      </c>
      <c r="B6" s="30" t="s">
        <v>169</v>
      </c>
      <c r="C6" s="30" t="s">
        <v>170</v>
      </c>
      <c r="D6" s="30" t="s">
        <v>253</v>
      </c>
      <c r="E6" s="30"/>
      <c r="F6" s="30" t="s">
        <v>169</v>
      </c>
      <c r="G6" s="30" t="s">
        <v>171</v>
      </c>
      <c r="H6" s="30" t="s">
        <v>172</v>
      </c>
    </row>
    <row r="7" spans="1:8" ht="15" customHeight="1" x14ac:dyDescent="0.2">
      <c r="A7" s="29" t="s">
        <v>94</v>
      </c>
      <c r="B7" s="30" t="s">
        <v>173</v>
      </c>
      <c r="C7" s="30" t="s">
        <v>174</v>
      </c>
      <c r="D7" s="30" t="s">
        <v>253</v>
      </c>
      <c r="E7" s="30"/>
      <c r="F7" s="30" t="s">
        <v>173</v>
      </c>
      <c r="G7" s="30" t="s">
        <v>175</v>
      </c>
      <c r="H7" s="30" t="s">
        <v>176</v>
      </c>
    </row>
    <row r="8" spans="1:8" ht="15" customHeight="1" x14ac:dyDescent="0.2">
      <c r="A8" s="29" t="s">
        <v>98</v>
      </c>
      <c r="B8" s="30" t="s">
        <v>173</v>
      </c>
      <c r="C8" s="30" t="s">
        <v>177</v>
      </c>
      <c r="D8" s="30" t="s">
        <v>290</v>
      </c>
      <c r="E8" s="24"/>
      <c r="F8" s="30" t="s">
        <v>173</v>
      </c>
      <c r="G8" s="30" t="s">
        <v>178</v>
      </c>
      <c r="H8" s="30" t="s">
        <v>179</v>
      </c>
    </row>
    <row r="9" spans="1:8" ht="15" customHeight="1" x14ac:dyDescent="0.2">
      <c r="A9" s="27" t="s">
        <v>160</v>
      </c>
      <c r="B9" s="30"/>
      <c r="C9" s="30"/>
      <c r="E9" s="24"/>
      <c r="F9" s="30"/>
      <c r="G9" s="30"/>
      <c r="H9" s="30"/>
    </row>
    <row r="10" spans="1:8" ht="15" customHeight="1" x14ac:dyDescent="0.2">
      <c r="A10" s="29" t="s">
        <v>161</v>
      </c>
      <c r="B10" s="30" t="s">
        <v>229</v>
      </c>
      <c r="C10" s="30" t="s">
        <v>230</v>
      </c>
      <c r="D10" s="28" t="s">
        <v>289</v>
      </c>
      <c r="E10" s="24"/>
      <c r="F10" s="30" t="s">
        <v>231</v>
      </c>
      <c r="G10" s="30" t="s">
        <v>232</v>
      </c>
      <c r="H10" s="30" t="s">
        <v>233</v>
      </c>
    </row>
    <row r="11" spans="1:8" ht="15" customHeight="1" x14ac:dyDescent="0.2">
      <c r="A11" s="27" t="s">
        <v>101</v>
      </c>
      <c r="B11" s="30"/>
      <c r="C11" s="30"/>
      <c r="E11" s="24"/>
      <c r="F11" s="30"/>
      <c r="G11" s="30"/>
      <c r="H11" s="30"/>
    </row>
    <row r="12" spans="1:8" ht="15" customHeight="1" x14ac:dyDescent="0.2">
      <c r="A12" s="29" t="s">
        <v>102</v>
      </c>
      <c r="B12" s="30" t="s">
        <v>180</v>
      </c>
      <c r="C12" s="30" t="s">
        <v>181</v>
      </c>
      <c r="D12" s="30" t="s">
        <v>296</v>
      </c>
      <c r="E12" s="24"/>
      <c r="F12" s="30" t="s">
        <v>180</v>
      </c>
      <c r="G12" s="30" t="s">
        <v>182</v>
      </c>
      <c r="H12" s="30" t="s">
        <v>183</v>
      </c>
    </row>
    <row r="13" spans="1:8" ht="15" customHeight="1" x14ac:dyDescent="0.2">
      <c r="A13" s="29" t="s">
        <v>106</v>
      </c>
      <c r="B13" s="30" t="s">
        <v>184</v>
      </c>
      <c r="C13" s="30" t="s">
        <v>185</v>
      </c>
      <c r="D13" s="28" t="s">
        <v>263</v>
      </c>
      <c r="E13" s="24"/>
      <c r="F13" s="30" t="s">
        <v>184</v>
      </c>
      <c r="G13" s="30" t="s">
        <v>186</v>
      </c>
      <c r="H13" s="30" t="s">
        <v>187</v>
      </c>
    </row>
    <row r="14" spans="1:8" ht="15" customHeight="1" x14ac:dyDescent="0.2">
      <c r="A14" s="29" t="s">
        <v>110</v>
      </c>
      <c r="B14" s="30" t="s">
        <v>188</v>
      </c>
      <c r="C14" s="30" t="s">
        <v>189</v>
      </c>
      <c r="D14" s="30" t="s">
        <v>289</v>
      </c>
      <c r="E14" s="24"/>
      <c r="F14" s="30" t="s">
        <v>188</v>
      </c>
      <c r="G14" s="30" t="s">
        <v>190</v>
      </c>
      <c r="H14" s="30" t="s">
        <v>191</v>
      </c>
    </row>
    <row r="15" spans="1:8" ht="15" customHeight="1" x14ac:dyDescent="0.2">
      <c r="A15" s="27" t="s">
        <v>114</v>
      </c>
      <c r="B15" s="30"/>
      <c r="C15" s="30"/>
      <c r="E15" s="24"/>
      <c r="F15" s="30"/>
      <c r="G15" s="30"/>
      <c r="H15" s="30"/>
    </row>
    <row r="16" spans="1:8" ht="15" customHeight="1" x14ac:dyDescent="0.2">
      <c r="A16" s="29" t="s">
        <v>115</v>
      </c>
      <c r="B16" s="30" t="s">
        <v>279</v>
      </c>
      <c r="C16" s="30" t="s">
        <v>192</v>
      </c>
      <c r="D16" s="30" t="s">
        <v>245</v>
      </c>
      <c r="E16" s="24"/>
      <c r="F16" s="30" t="s">
        <v>279</v>
      </c>
      <c r="G16" s="30" t="s">
        <v>193</v>
      </c>
      <c r="H16" s="30" t="s">
        <v>194</v>
      </c>
    </row>
    <row r="17" spans="1:8" ht="15" customHeight="1" x14ac:dyDescent="0.2">
      <c r="A17" s="27" t="s">
        <v>118</v>
      </c>
      <c r="B17" s="30"/>
      <c r="C17" s="30"/>
      <c r="E17" s="24"/>
      <c r="F17" s="30"/>
      <c r="G17" s="30"/>
      <c r="H17" s="30"/>
    </row>
    <row r="18" spans="1:8" ht="15" customHeight="1" x14ac:dyDescent="0.2">
      <c r="A18" s="29" t="s">
        <v>297</v>
      </c>
      <c r="B18" s="30" t="s">
        <v>195</v>
      </c>
      <c r="C18" s="30" t="s">
        <v>196</v>
      </c>
      <c r="D18" s="28" t="s">
        <v>295</v>
      </c>
      <c r="E18" s="24"/>
      <c r="F18" s="30" t="s">
        <v>195</v>
      </c>
      <c r="G18" s="30" t="s">
        <v>197</v>
      </c>
      <c r="H18" s="30" t="s">
        <v>198</v>
      </c>
    </row>
    <row r="19" spans="1:8" ht="15" customHeight="1" x14ac:dyDescent="0.2">
      <c r="A19" s="27" t="s">
        <v>122</v>
      </c>
      <c r="B19" s="30"/>
      <c r="C19" s="30"/>
      <c r="E19" s="24"/>
      <c r="F19" s="30"/>
      <c r="G19" s="30"/>
      <c r="H19" s="30"/>
    </row>
    <row r="20" spans="1:8" ht="15" customHeight="1" x14ac:dyDescent="0.2">
      <c r="A20" s="29" t="s">
        <v>123</v>
      </c>
      <c r="B20" s="30" t="s">
        <v>199</v>
      </c>
      <c r="C20" s="30" t="s">
        <v>135</v>
      </c>
      <c r="D20" s="30" t="s">
        <v>298</v>
      </c>
      <c r="E20" s="24"/>
      <c r="F20" s="30" t="s">
        <v>199</v>
      </c>
      <c r="G20" s="30" t="s">
        <v>200</v>
      </c>
      <c r="H20" s="30" t="s">
        <v>201</v>
      </c>
    </row>
    <row r="21" spans="1:8" ht="15" customHeight="1" x14ac:dyDescent="0.2">
      <c r="A21" s="29" t="s">
        <v>127</v>
      </c>
      <c r="B21" s="30" t="s">
        <v>280</v>
      </c>
      <c r="C21" s="30" t="s">
        <v>202</v>
      </c>
      <c r="D21" s="30" t="s">
        <v>235</v>
      </c>
      <c r="E21" s="24"/>
      <c r="F21" s="30" t="s">
        <v>280</v>
      </c>
      <c r="G21" s="30" t="s">
        <v>203</v>
      </c>
      <c r="H21" s="30" t="s">
        <v>172</v>
      </c>
    </row>
    <row r="22" spans="1:8" ht="15" customHeight="1" x14ac:dyDescent="0.2">
      <c r="A22" s="29" t="s">
        <v>130</v>
      </c>
      <c r="B22" s="30" t="s">
        <v>281</v>
      </c>
      <c r="C22" s="30" t="s">
        <v>204</v>
      </c>
      <c r="D22" s="28" t="s">
        <v>292</v>
      </c>
      <c r="E22" s="24"/>
      <c r="F22" s="30" t="s">
        <v>281</v>
      </c>
      <c r="G22" s="30" t="s">
        <v>205</v>
      </c>
      <c r="H22" s="30" t="s">
        <v>206</v>
      </c>
    </row>
    <row r="23" spans="1:8" ht="15" customHeight="1" x14ac:dyDescent="0.2">
      <c r="A23" s="27" t="s">
        <v>133</v>
      </c>
      <c r="B23" s="30"/>
      <c r="C23" s="30"/>
      <c r="E23" s="24"/>
      <c r="F23" s="30"/>
      <c r="G23" s="30"/>
      <c r="H23" s="30"/>
    </row>
    <row r="24" spans="1:8" ht="15" customHeight="1" x14ac:dyDescent="0.2">
      <c r="A24" s="29" t="s">
        <v>134</v>
      </c>
      <c r="B24" s="30" t="s">
        <v>282</v>
      </c>
      <c r="C24" s="30" t="s">
        <v>207</v>
      </c>
      <c r="D24" s="30" t="s">
        <v>294</v>
      </c>
      <c r="E24" s="24"/>
      <c r="F24" s="30" t="s">
        <v>282</v>
      </c>
      <c r="G24" s="30" t="s">
        <v>208</v>
      </c>
      <c r="H24" s="30" t="s">
        <v>209</v>
      </c>
    </row>
    <row r="25" spans="1:8" ht="15" customHeight="1" x14ac:dyDescent="0.2">
      <c r="A25" s="29" t="s">
        <v>138</v>
      </c>
      <c r="B25" s="30" t="s">
        <v>283</v>
      </c>
      <c r="C25" s="30" t="s">
        <v>207</v>
      </c>
      <c r="D25" s="28" t="s">
        <v>299</v>
      </c>
      <c r="E25" s="24"/>
      <c r="F25" s="30" t="s">
        <v>283</v>
      </c>
      <c r="G25" s="30" t="s">
        <v>210</v>
      </c>
      <c r="H25" s="30" t="s">
        <v>211</v>
      </c>
    </row>
    <row r="26" spans="1:8" ht="15" customHeight="1" x14ac:dyDescent="0.2">
      <c r="A26" s="29" t="s">
        <v>141</v>
      </c>
      <c r="B26" s="30" t="s">
        <v>282</v>
      </c>
      <c r="C26" s="30" t="s">
        <v>212</v>
      </c>
      <c r="D26" s="30" t="s">
        <v>293</v>
      </c>
      <c r="E26" s="24"/>
      <c r="F26" s="30" t="s">
        <v>282</v>
      </c>
      <c r="G26" s="30" t="s">
        <v>213</v>
      </c>
      <c r="H26" s="30" t="s">
        <v>214</v>
      </c>
    </row>
    <row r="27" spans="1:8" ht="15" customHeight="1" x14ac:dyDescent="0.2">
      <c r="A27" s="27" t="s">
        <v>144</v>
      </c>
      <c r="B27" s="30"/>
      <c r="C27" s="30"/>
      <c r="E27" s="24"/>
      <c r="F27" s="30"/>
      <c r="G27" s="30"/>
      <c r="H27" s="30"/>
    </row>
    <row r="28" spans="1:8" ht="15" customHeight="1" x14ac:dyDescent="0.2">
      <c r="A28" s="29" t="s">
        <v>145</v>
      </c>
      <c r="B28" s="30" t="s">
        <v>284</v>
      </c>
      <c r="C28" s="30" t="s">
        <v>215</v>
      </c>
      <c r="D28" s="30" t="s">
        <v>258</v>
      </c>
      <c r="E28" s="24"/>
      <c r="F28" s="30" t="s">
        <v>284</v>
      </c>
      <c r="G28" s="30" t="s">
        <v>216</v>
      </c>
      <c r="H28" s="30" t="s">
        <v>217</v>
      </c>
    </row>
    <row r="29" spans="1:8" ht="15" customHeight="1" x14ac:dyDescent="0.2">
      <c r="A29" s="29" t="s">
        <v>148</v>
      </c>
      <c r="B29" s="30" t="s">
        <v>285</v>
      </c>
      <c r="C29" s="30" t="s">
        <v>286</v>
      </c>
      <c r="D29" s="30" t="s">
        <v>240</v>
      </c>
      <c r="E29" s="24"/>
      <c r="F29" s="30" t="s">
        <v>285</v>
      </c>
      <c r="G29" s="30" t="s">
        <v>218</v>
      </c>
      <c r="H29" s="30" t="s">
        <v>219</v>
      </c>
    </row>
    <row r="30" spans="1:8" ht="15" customHeight="1" x14ac:dyDescent="0.2">
      <c r="A30" s="29" t="s">
        <v>151</v>
      </c>
      <c r="B30" s="30" t="s">
        <v>287</v>
      </c>
      <c r="C30" s="30" t="s">
        <v>220</v>
      </c>
      <c r="D30" s="28" t="s">
        <v>300</v>
      </c>
      <c r="E30" s="24"/>
      <c r="F30" s="30" t="s">
        <v>287</v>
      </c>
      <c r="G30" s="30" t="s">
        <v>221</v>
      </c>
      <c r="H30" s="30" t="s">
        <v>222</v>
      </c>
    </row>
    <row r="31" spans="1:8" ht="15" customHeight="1" x14ac:dyDescent="0.2">
      <c r="A31" s="29" t="s">
        <v>154</v>
      </c>
      <c r="B31" s="30" t="s">
        <v>288</v>
      </c>
      <c r="C31" s="30" t="s">
        <v>223</v>
      </c>
      <c r="D31" s="30" t="s">
        <v>242</v>
      </c>
      <c r="E31" s="24"/>
      <c r="F31" s="30" t="s">
        <v>288</v>
      </c>
      <c r="G31" s="30" t="s">
        <v>224</v>
      </c>
      <c r="H31" s="30" t="s">
        <v>225</v>
      </c>
    </row>
    <row r="32" spans="1:8" ht="15" customHeight="1" x14ac:dyDescent="0.2">
      <c r="A32" s="29" t="s">
        <v>157</v>
      </c>
      <c r="B32" s="30" t="s">
        <v>288</v>
      </c>
      <c r="C32" s="30" t="s">
        <v>226</v>
      </c>
      <c r="D32" s="30" t="s">
        <v>291</v>
      </c>
      <c r="E32" s="24"/>
      <c r="F32" s="30" t="s">
        <v>288</v>
      </c>
      <c r="G32" s="30" t="s">
        <v>227</v>
      </c>
      <c r="H32" s="30" t="s">
        <v>228</v>
      </c>
    </row>
    <row r="33" spans="1:8" ht="15" customHeight="1" x14ac:dyDescent="0.2">
      <c r="A33" s="31"/>
      <c r="B33" s="34"/>
      <c r="C33" s="34"/>
      <c r="D33" s="34"/>
      <c r="E33" s="34"/>
      <c r="F33" s="34"/>
      <c r="G33" s="34"/>
      <c r="H33" s="34"/>
    </row>
  </sheetData>
  <mergeCells count="5">
    <mergeCell ref="B2:C2"/>
    <mergeCell ref="F2:H2"/>
    <mergeCell ref="A3:A4"/>
    <mergeCell ref="H3:H4"/>
    <mergeCell ref="D3:D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F25" sqref="F25"/>
    </sheetView>
  </sheetViews>
  <sheetFormatPr defaultRowHeight="15" x14ac:dyDescent="0.25"/>
  <cols>
    <col min="1" max="1" width="25.28515625" style="154" customWidth="1"/>
    <col min="2" max="3" width="9.140625" style="154"/>
    <col min="4" max="4" width="8.85546875" style="154" customWidth="1"/>
    <col min="5" max="5" width="12.42578125" style="154" customWidth="1"/>
    <col min="6" max="9" width="9.140625" style="154"/>
    <col min="10" max="10" width="11.85546875" style="154" customWidth="1"/>
    <col min="11" max="16384" width="9.140625" style="154"/>
  </cols>
  <sheetData>
    <row r="1" spans="1:10" x14ac:dyDescent="0.25">
      <c r="A1" s="255" t="s">
        <v>1102</v>
      </c>
    </row>
    <row r="2" spans="1:10" x14ac:dyDescent="0.25">
      <c r="A2" s="256"/>
      <c r="B2" s="317" t="s">
        <v>466</v>
      </c>
      <c r="C2" s="317"/>
      <c r="D2" s="317"/>
      <c r="E2" s="317"/>
      <c r="F2" s="256"/>
      <c r="G2" s="317" t="s">
        <v>472</v>
      </c>
      <c r="H2" s="317"/>
      <c r="I2" s="317"/>
      <c r="J2" s="317"/>
    </row>
    <row r="3" spans="1:10" ht="17.25" thickBot="1" x14ac:dyDescent="0.35">
      <c r="A3" s="257"/>
      <c r="B3" s="258" t="s">
        <v>1113</v>
      </c>
      <c r="C3" s="258" t="s">
        <v>1114</v>
      </c>
      <c r="D3" s="258" t="s">
        <v>1115</v>
      </c>
      <c r="E3" s="258" t="s">
        <v>1116</v>
      </c>
      <c r="F3" s="257"/>
      <c r="G3" s="258" t="s">
        <v>1113</v>
      </c>
      <c r="H3" s="258" t="s">
        <v>1114</v>
      </c>
      <c r="I3" s="258" t="s">
        <v>1115</v>
      </c>
      <c r="J3" s="258" t="s">
        <v>1116</v>
      </c>
    </row>
    <row r="4" spans="1:10" ht="15.75" thickTop="1" x14ac:dyDescent="0.25">
      <c r="B4" s="259"/>
      <c r="C4" s="259"/>
      <c r="D4" s="259"/>
      <c r="E4" s="259"/>
      <c r="G4" s="259"/>
      <c r="H4" s="259"/>
      <c r="I4" s="259"/>
      <c r="J4" s="259"/>
    </row>
    <row r="5" spans="1:10" x14ac:dyDescent="0.25">
      <c r="A5" s="154" t="s">
        <v>922</v>
      </c>
      <c r="B5" s="154">
        <v>1.44</v>
      </c>
      <c r="C5" s="260">
        <v>1.1000000000000001</v>
      </c>
      <c r="D5" s="154">
        <v>1.89</v>
      </c>
      <c r="E5" s="154">
        <v>0.65</v>
      </c>
      <c r="G5" s="154">
        <v>0.89</v>
      </c>
      <c r="H5" s="154">
        <v>0.52</v>
      </c>
      <c r="I5" s="154">
        <v>1.53</v>
      </c>
      <c r="J5" s="154">
        <v>0.06</v>
      </c>
    </row>
    <row r="6" spans="1:10" x14ac:dyDescent="0.25">
      <c r="A6" s="154" t="s">
        <v>923</v>
      </c>
      <c r="B6" s="154">
        <v>1.03</v>
      </c>
      <c r="C6" s="260">
        <v>0.7</v>
      </c>
      <c r="D6" s="154">
        <v>1.51</v>
      </c>
      <c r="E6" s="154">
        <v>0.73</v>
      </c>
      <c r="G6" s="154">
        <v>1.27</v>
      </c>
      <c r="H6" s="154">
        <v>0.47</v>
      </c>
      <c r="I6" s="154">
        <v>3.46</v>
      </c>
      <c r="J6" s="154">
        <v>0.94</v>
      </c>
    </row>
    <row r="7" spans="1:10" x14ac:dyDescent="0.25">
      <c r="A7" s="154" t="s">
        <v>1009</v>
      </c>
      <c r="B7" s="260">
        <v>3.7</v>
      </c>
      <c r="C7" s="154">
        <v>1.63</v>
      </c>
      <c r="D7" s="154">
        <v>8.41</v>
      </c>
      <c r="E7" s="260">
        <v>0.1</v>
      </c>
      <c r="G7" s="154">
        <v>0.95</v>
      </c>
      <c r="H7" s="154">
        <v>0.33</v>
      </c>
      <c r="I7" s="154">
        <v>2.75</v>
      </c>
      <c r="J7" s="154">
        <v>0.21</v>
      </c>
    </row>
    <row r="8" spans="1:10" x14ac:dyDescent="0.25">
      <c r="B8" s="260"/>
      <c r="E8" s="260"/>
    </row>
    <row r="9" spans="1:10" x14ac:dyDescent="0.25">
      <c r="B9" s="260"/>
      <c r="E9" s="260"/>
    </row>
    <row r="10" spans="1:10" x14ac:dyDescent="0.25">
      <c r="A10" s="261" t="s">
        <v>1097</v>
      </c>
      <c r="B10" s="260"/>
      <c r="E10" s="260"/>
    </row>
    <row r="11" spans="1:10" x14ac:dyDescent="0.25">
      <c r="A11" s="75" t="s">
        <v>1093</v>
      </c>
      <c r="B11" s="262">
        <v>1.4566999949412232</v>
      </c>
      <c r="C11" s="262">
        <v>0.73116705202375687</v>
      </c>
      <c r="D11" s="262">
        <v>2.9021751860788352</v>
      </c>
      <c r="E11" s="262">
        <v>0.5072141</v>
      </c>
      <c r="G11" s="260">
        <v>0.82049176915614308</v>
      </c>
      <c r="H11" s="260">
        <v>0.17651796201436587</v>
      </c>
      <c r="I11" s="260">
        <v>3.8138143878988866</v>
      </c>
      <c r="J11" s="260">
        <v>0.58785989999999999</v>
      </c>
    </row>
    <row r="12" spans="1:10" x14ac:dyDescent="0.25">
      <c r="A12" s="75" t="s">
        <v>1094</v>
      </c>
      <c r="B12" s="262">
        <v>0.94600757742437214</v>
      </c>
      <c r="C12" s="262">
        <v>0.41483386176604187</v>
      </c>
      <c r="D12" s="262">
        <v>2.1573222897822468</v>
      </c>
      <c r="E12" s="262">
        <v>0.62495199999999995</v>
      </c>
      <c r="G12" s="260">
        <v>0.76717817762314922</v>
      </c>
      <c r="H12" s="260">
        <v>0.14905978021545355</v>
      </c>
      <c r="I12" s="260">
        <v>3.9484987524499111</v>
      </c>
      <c r="J12" s="260">
        <v>0.47038799999999997</v>
      </c>
    </row>
    <row r="13" spans="1:10" x14ac:dyDescent="0.25">
      <c r="A13" s="75" t="s">
        <v>1095</v>
      </c>
      <c r="B13" s="262">
        <v>1.4973870163787353</v>
      </c>
      <c r="C13" s="262">
        <v>0.59733164056198018</v>
      </c>
      <c r="D13" s="262">
        <v>3.753639895435875</v>
      </c>
      <c r="E13" s="262">
        <v>0.2698643</v>
      </c>
      <c r="G13" s="260">
        <v>1.3350767755848856</v>
      </c>
      <c r="H13" s="260">
        <v>0.20720799902685746</v>
      </c>
      <c r="I13" s="260">
        <v>8.6021292859215492</v>
      </c>
      <c r="J13" s="260">
        <v>0.86121259999999999</v>
      </c>
    </row>
    <row r="14" spans="1:10" x14ac:dyDescent="0.25">
      <c r="A14" s="75" t="s">
        <v>1096</v>
      </c>
      <c r="B14" s="262">
        <v>0.79628668575134032</v>
      </c>
      <c r="C14" s="262">
        <v>0.13612342391698595</v>
      </c>
      <c r="D14" s="262">
        <v>4.6580703574686666</v>
      </c>
      <c r="E14" s="262">
        <v>0.43495850000000003</v>
      </c>
      <c r="G14" s="260">
        <v>0.40516211824827736</v>
      </c>
      <c r="H14" s="260">
        <v>7.7490526639352698E-3</v>
      </c>
      <c r="I14" s="260">
        <v>21.184052965264812</v>
      </c>
      <c r="J14" s="260">
        <v>0.42999169999999998</v>
      </c>
    </row>
    <row r="15" spans="1:10" x14ac:dyDescent="0.25">
      <c r="A15" s="263"/>
      <c r="B15" s="263"/>
      <c r="C15" s="263"/>
      <c r="D15" s="263"/>
      <c r="E15" s="263"/>
      <c r="F15" s="263"/>
      <c r="G15" s="263"/>
      <c r="H15" s="263"/>
      <c r="I15" s="263"/>
      <c r="J15" s="263"/>
    </row>
    <row r="16" spans="1:10" x14ac:dyDescent="0.25">
      <c r="A16" s="261" t="s">
        <v>1091</v>
      </c>
    </row>
  </sheetData>
  <mergeCells count="2">
    <mergeCell ref="B2:E2"/>
    <mergeCell ref="G2:J2"/>
  </mergeCells>
  <pageMargins left="0.7" right="0.7" top="0.75" bottom="0.75" header="0.3" footer="0.3"/>
  <pageSetup paperSize="9" orientation="portrait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E16" sqref="E16"/>
    </sheetView>
  </sheetViews>
  <sheetFormatPr defaultRowHeight="15" x14ac:dyDescent="0.25"/>
  <cols>
    <col min="1" max="1" width="22.85546875" style="75" customWidth="1"/>
    <col min="2" max="10" width="9.140625" style="75"/>
    <col min="11" max="11" width="10.28515625" style="75" customWidth="1"/>
    <col min="12" max="12" width="12.28515625" style="75" customWidth="1"/>
    <col min="13" max="16384" width="9.140625" style="75"/>
  </cols>
  <sheetData>
    <row r="1" spans="1:16" x14ac:dyDescent="0.25">
      <c r="A1" s="236" t="s">
        <v>1101</v>
      </c>
    </row>
    <row r="2" spans="1:16" x14ac:dyDescent="0.25">
      <c r="A2" s="186"/>
      <c r="B2" s="309" t="s">
        <v>941</v>
      </c>
      <c r="C2" s="309"/>
      <c r="D2" s="309"/>
      <c r="E2" s="309"/>
      <c r="F2" s="309"/>
      <c r="G2" s="186"/>
      <c r="H2" s="309" t="s">
        <v>943</v>
      </c>
      <c r="I2" s="309"/>
      <c r="J2" s="309"/>
      <c r="K2" s="309"/>
      <c r="L2" s="309"/>
      <c r="M2" s="186"/>
      <c r="N2" s="309" t="s">
        <v>944</v>
      </c>
      <c r="O2" s="309"/>
      <c r="P2" s="309"/>
    </row>
    <row r="3" spans="1:16" ht="17.25" thickBot="1" x14ac:dyDescent="0.3">
      <c r="A3" s="187"/>
      <c r="B3" s="37" t="s">
        <v>940</v>
      </c>
      <c r="C3" s="37" t="s">
        <v>928</v>
      </c>
      <c r="D3" s="37" t="s">
        <v>929</v>
      </c>
      <c r="E3" s="37" t="s">
        <v>942</v>
      </c>
      <c r="F3" s="37" t="s">
        <v>1000</v>
      </c>
      <c r="G3" s="188"/>
      <c r="H3" s="37" t="s">
        <v>1001</v>
      </c>
      <c r="I3" s="37" t="s">
        <v>1002</v>
      </c>
      <c r="J3" s="37" t="s">
        <v>1003</v>
      </c>
      <c r="K3" s="37" t="s">
        <v>1004</v>
      </c>
      <c r="L3" s="37" t="s">
        <v>1005</v>
      </c>
      <c r="M3" s="188"/>
      <c r="N3" s="37" t="s">
        <v>940</v>
      </c>
      <c r="O3" s="37" t="s">
        <v>928</v>
      </c>
      <c r="P3" s="37" t="s">
        <v>929</v>
      </c>
    </row>
    <row r="4" spans="1:16" ht="15.75" thickTop="1" x14ac:dyDescent="0.25">
      <c r="A4" s="189"/>
      <c r="B4" s="147"/>
      <c r="C4" s="147"/>
      <c r="D4" s="147"/>
      <c r="E4" s="147"/>
      <c r="F4" s="147"/>
      <c r="G4" s="43"/>
      <c r="H4" s="147"/>
      <c r="I4" s="147"/>
      <c r="J4" s="147"/>
      <c r="K4" s="147"/>
      <c r="L4" s="147"/>
      <c r="M4" s="43"/>
      <c r="N4" s="147"/>
      <c r="O4" s="147"/>
      <c r="P4" s="147"/>
    </row>
    <row r="5" spans="1:16" x14ac:dyDescent="0.25">
      <c r="A5" s="75" t="s">
        <v>1006</v>
      </c>
      <c r="B5" s="264">
        <v>1.9758085362089701</v>
      </c>
      <c r="C5" s="264">
        <v>1.4056926912848571</v>
      </c>
      <c r="D5" s="264">
        <v>2.7771493835001708</v>
      </c>
      <c r="E5" s="225" t="s">
        <v>469</v>
      </c>
      <c r="F5" s="75">
        <v>91</v>
      </c>
      <c r="H5" s="264">
        <v>3.6991460658505213</v>
      </c>
      <c r="I5" s="264">
        <v>1.6269103088308432</v>
      </c>
      <c r="J5" s="264">
        <v>8.4108370554410605</v>
      </c>
      <c r="K5" s="75">
        <v>2E-3</v>
      </c>
      <c r="L5" s="265">
        <v>0.10100000000000001</v>
      </c>
      <c r="N5" s="264">
        <v>2.6992736006038536</v>
      </c>
      <c r="O5" s="264">
        <v>2.2563697128085267</v>
      </c>
      <c r="P5" s="264">
        <v>3.2291146580904901</v>
      </c>
    </row>
    <row r="6" spans="1:16" x14ac:dyDescent="0.25">
      <c r="A6" s="75" t="s">
        <v>1007</v>
      </c>
      <c r="B6" s="264">
        <v>2.2498217705726837</v>
      </c>
      <c r="C6" s="264">
        <v>1.8709761499687687</v>
      </c>
      <c r="D6" s="264">
        <v>2.7053781521626017</v>
      </c>
      <c r="E6" s="225" t="s">
        <v>469</v>
      </c>
      <c r="F6" s="225">
        <v>68</v>
      </c>
      <c r="H6" s="264">
        <v>3.5148048341202305</v>
      </c>
      <c r="I6" s="264">
        <v>2.2680587740185691</v>
      </c>
      <c r="J6" s="264">
        <v>5.4468856229076978</v>
      </c>
      <c r="K6" s="225" t="s">
        <v>469</v>
      </c>
      <c r="L6" s="266">
        <v>2.8000000000000001E-2</v>
      </c>
      <c r="N6" s="264">
        <v>2.7100503119107597</v>
      </c>
      <c r="O6" s="264">
        <v>2.2468362149419088</v>
      </c>
      <c r="P6" s="264">
        <v>3.26876095415171</v>
      </c>
    </row>
    <row r="7" spans="1:16" x14ac:dyDescent="0.2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6" x14ac:dyDescent="0.25">
      <c r="A8" s="267" t="s">
        <v>1076</v>
      </c>
    </row>
  </sheetData>
  <mergeCells count="3">
    <mergeCell ref="B2:F2"/>
    <mergeCell ref="H2:L2"/>
    <mergeCell ref="N2:P2"/>
  </mergeCells>
  <pageMargins left="0.7" right="0.7" top="0.75" bottom="0.75" header="0.3" footer="0.3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workbookViewId="0"/>
  </sheetViews>
  <sheetFormatPr defaultRowHeight="15" x14ac:dyDescent="0.25"/>
  <cols>
    <col min="1" max="1" width="12.85546875" style="75" customWidth="1"/>
    <col min="2" max="3" width="9.140625" style="75"/>
    <col min="4" max="4" width="10" style="75" customWidth="1"/>
    <col min="5" max="9" width="9.140625" style="75"/>
    <col min="10" max="10" width="9.42578125" style="75" customWidth="1"/>
    <col min="11" max="11" width="9.140625" style="75"/>
    <col min="12" max="12" width="11.5703125" style="75" customWidth="1"/>
    <col min="13" max="16384" width="9.140625" style="75"/>
  </cols>
  <sheetData>
    <row r="1" spans="1:21" x14ac:dyDescent="0.25">
      <c r="A1" s="170" t="s">
        <v>1100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21" s="154" customFormat="1" x14ac:dyDescent="0.25">
      <c r="A2" s="168"/>
      <c r="C2" s="168"/>
      <c r="D2" s="318" t="s">
        <v>462</v>
      </c>
      <c r="E2" s="318"/>
      <c r="F2" s="318"/>
      <c r="G2" s="318"/>
      <c r="H2" s="318"/>
      <c r="I2" s="169"/>
      <c r="J2" s="318" t="s">
        <v>947</v>
      </c>
      <c r="K2" s="318"/>
      <c r="L2" s="318"/>
      <c r="M2" s="318"/>
      <c r="N2" s="318"/>
    </row>
    <row r="3" spans="1:21" s="154" customFormat="1" ht="16.5" thickBot="1" x14ac:dyDescent="0.3">
      <c r="A3" s="155"/>
      <c r="B3" s="155"/>
      <c r="C3" s="155"/>
      <c r="D3" s="156" t="s">
        <v>948</v>
      </c>
      <c r="E3" s="157" t="s">
        <v>940</v>
      </c>
      <c r="F3" s="157" t="s">
        <v>463</v>
      </c>
      <c r="G3" s="157" t="s">
        <v>464</v>
      </c>
      <c r="H3" s="157" t="s">
        <v>465</v>
      </c>
      <c r="I3" s="157"/>
      <c r="J3" s="156" t="s">
        <v>948</v>
      </c>
      <c r="K3" s="157" t="s">
        <v>940</v>
      </c>
      <c r="L3" s="157" t="s">
        <v>463</v>
      </c>
      <c r="M3" s="157" t="s">
        <v>464</v>
      </c>
      <c r="N3" s="157" t="s">
        <v>465</v>
      </c>
      <c r="U3" s="145"/>
    </row>
    <row r="4" spans="1:21" s="154" customFormat="1" ht="15.75" thickTop="1" x14ac:dyDescent="0.25">
      <c r="R4" s="167"/>
      <c r="S4" s="167"/>
      <c r="T4" s="167"/>
    </row>
    <row r="5" spans="1:21" s="154" customFormat="1" x14ac:dyDescent="0.25">
      <c r="R5" s="167"/>
      <c r="S5" s="167"/>
      <c r="T5" s="167"/>
      <c r="U5" s="145"/>
    </row>
    <row r="6" spans="1:21" s="154" customFormat="1" x14ac:dyDescent="0.25">
      <c r="A6" s="158" t="s">
        <v>466</v>
      </c>
      <c r="B6" s="158" t="s">
        <v>467</v>
      </c>
      <c r="D6" s="159">
        <v>19368</v>
      </c>
      <c r="E6" s="166">
        <v>0.85</v>
      </c>
      <c r="F6" s="159" t="s">
        <v>468</v>
      </c>
      <c r="G6" s="159" t="s">
        <v>469</v>
      </c>
      <c r="H6" s="160">
        <v>0.35</v>
      </c>
      <c r="J6" s="159">
        <v>22555</v>
      </c>
      <c r="K6" s="166">
        <v>0.99955130069565534</v>
      </c>
      <c r="L6" s="159" t="s">
        <v>959</v>
      </c>
      <c r="M6" s="161">
        <v>0.17021230000000001</v>
      </c>
      <c r="N6" s="160">
        <v>0</v>
      </c>
      <c r="R6" s="167"/>
      <c r="S6" s="167"/>
      <c r="T6" s="167"/>
      <c r="U6" s="145"/>
    </row>
    <row r="7" spans="1:21" s="154" customFormat="1" x14ac:dyDescent="0.25">
      <c r="B7" s="158" t="s">
        <v>470</v>
      </c>
      <c r="D7" s="159">
        <v>18616</v>
      </c>
      <c r="E7" s="166">
        <v>1.01</v>
      </c>
      <c r="F7" s="159" t="s">
        <v>471</v>
      </c>
      <c r="G7" s="159">
        <v>0.46400000000000002</v>
      </c>
      <c r="H7" s="160">
        <v>0.88</v>
      </c>
      <c r="J7" s="159">
        <v>21882</v>
      </c>
      <c r="K7" s="166">
        <v>1.0013717399757771</v>
      </c>
      <c r="L7" s="159" t="s">
        <v>960</v>
      </c>
      <c r="M7" s="161">
        <v>2.84371E-2</v>
      </c>
      <c r="N7" s="160">
        <v>8.5000000000000006E-2</v>
      </c>
      <c r="R7" s="167"/>
      <c r="S7" s="167"/>
      <c r="T7" s="167"/>
      <c r="U7" s="145"/>
    </row>
    <row r="8" spans="1:21" s="154" customFormat="1" x14ac:dyDescent="0.25">
      <c r="E8" s="167"/>
      <c r="K8" s="167"/>
      <c r="R8" s="167"/>
      <c r="S8" s="167"/>
      <c r="T8" s="167"/>
      <c r="U8" s="145"/>
    </row>
    <row r="9" spans="1:21" s="154" customFormat="1" x14ac:dyDescent="0.25">
      <c r="E9" s="167"/>
      <c r="K9" s="167"/>
      <c r="R9" s="167"/>
      <c r="S9" s="167"/>
      <c r="T9" s="167"/>
      <c r="U9" s="145"/>
    </row>
    <row r="10" spans="1:21" s="154" customFormat="1" x14ac:dyDescent="0.25">
      <c r="A10" s="158" t="s">
        <v>472</v>
      </c>
      <c r="B10" s="158" t="s">
        <v>467</v>
      </c>
      <c r="D10" s="159">
        <v>17407</v>
      </c>
      <c r="E10" s="166">
        <v>0.99</v>
      </c>
      <c r="F10" s="159" t="s">
        <v>473</v>
      </c>
      <c r="G10" s="159">
        <v>0.78400000000000003</v>
      </c>
      <c r="H10" s="160">
        <v>0</v>
      </c>
      <c r="J10" s="159">
        <v>20566</v>
      </c>
      <c r="K10" s="166">
        <v>0.99994450154009651</v>
      </c>
      <c r="L10" s="159" t="s">
        <v>961</v>
      </c>
      <c r="M10" s="161">
        <v>0.9037712</v>
      </c>
      <c r="N10" s="160">
        <v>0.186</v>
      </c>
      <c r="R10" s="167"/>
      <c r="S10" s="167"/>
      <c r="T10" s="167"/>
    </row>
    <row r="11" spans="1:21" s="154" customFormat="1" x14ac:dyDescent="0.25">
      <c r="B11" s="158" t="s">
        <v>470</v>
      </c>
      <c r="D11" s="159">
        <v>17240</v>
      </c>
      <c r="E11" s="166">
        <v>1.51</v>
      </c>
      <c r="F11" s="159" t="s">
        <v>474</v>
      </c>
      <c r="G11" s="159" t="s">
        <v>469</v>
      </c>
      <c r="H11" s="160">
        <v>0.81</v>
      </c>
      <c r="J11" s="159">
        <v>20476</v>
      </c>
      <c r="K11" s="166">
        <v>1.0025805238347023</v>
      </c>
      <c r="L11" s="159" t="s">
        <v>962</v>
      </c>
      <c r="M11" s="161">
        <v>3.2759999999999998E-3</v>
      </c>
      <c r="N11" s="160">
        <v>0.18</v>
      </c>
      <c r="R11" s="167"/>
      <c r="S11" s="167"/>
      <c r="T11" s="167"/>
      <c r="U11" s="145"/>
    </row>
    <row r="12" spans="1:21" s="154" customFormat="1" x14ac:dyDescent="0.25">
      <c r="A12" s="172"/>
      <c r="B12" s="172"/>
      <c r="C12" s="172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R12" s="167"/>
      <c r="S12" s="167"/>
      <c r="T12" s="167"/>
      <c r="U12" s="145"/>
    </row>
    <row r="13" spans="1:21" x14ac:dyDescent="0.25">
      <c r="A13" s="130" t="s">
        <v>963</v>
      </c>
    </row>
  </sheetData>
  <mergeCells count="2">
    <mergeCell ref="J2:N2"/>
    <mergeCell ref="D2:H2"/>
  </mergeCells>
  <pageMargins left="0.7" right="0.7" top="0.75" bottom="0.75" header="0.3" footer="0.3"/>
  <pageSetup paperSize="9" orientation="portrait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workbookViewId="0">
      <selection activeCell="V25" sqref="V25"/>
    </sheetView>
  </sheetViews>
  <sheetFormatPr defaultRowHeight="15" x14ac:dyDescent="0.25"/>
  <cols>
    <col min="1" max="1" width="22.5703125" style="75" customWidth="1"/>
    <col min="2" max="6" width="9.140625" style="225" hidden="1" customWidth="1"/>
    <col min="7" max="7" width="19.5703125" style="225" customWidth="1"/>
    <col min="8" max="8" width="9.140625" style="225" hidden="1" customWidth="1"/>
    <col min="9" max="10" width="9.140625" style="225"/>
    <col min="11" max="11" width="11.7109375" style="225" customWidth="1"/>
    <col min="12" max="15" width="9.140625" style="273" hidden="1" customWidth="1"/>
    <col min="16" max="16" width="9.140625" style="225" hidden="1" customWidth="1"/>
    <col min="17" max="17" width="13.5703125" style="225" customWidth="1"/>
    <col min="18" max="18" width="9.140625" style="225" hidden="1" customWidth="1"/>
    <col min="19" max="20" width="9.140625" style="225"/>
    <col min="21" max="16384" width="9.140625" style="75"/>
  </cols>
  <sheetData>
    <row r="1" spans="1:20" s="154" customFormat="1" x14ac:dyDescent="0.25">
      <c r="A1" s="255" t="s">
        <v>1099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68"/>
      <c r="M1" s="268"/>
      <c r="N1" s="268"/>
      <c r="O1" s="268"/>
      <c r="P1" s="231"/>
      <c r="Q1" s="231"/>
      <c r="R1" s="231"/>
      <c r="S1" s="231"/>
      <c r="T1" s="231"/>
    </row>
    <row r="2" spans="1:20" s="270" customFormat="1" x14ac:dyDescent="0.25">
      <c r="A2" s="269"/>
      <c r="B2" s="310" t="s">
        <v>466</v>
      </c>
      <c r="C2" s="310"/>
      <c r="D2" s="310"/>
      <c r="E2" s="310"/>
      <c r="F2" s="269"/>
      <c r="G2" s="310" t="s">
        <v>466</v>
      </c>
      <c r="H2" s="310"/>
      <c r="I2" s="310"/>
      <c r="J2" s="310"/>
      <c r="K2" s="269"/>
      <c r="L2" s="319" t="s">
        <v>472</v>
      </c>
      <c r="M2" s="319"/>
      <c r="N2" s="319"/>
      <c r="O2" s="319"/>
      <c r="P2" s="269"/>
      <c r="Q2" s="310" t="s">
        <v>472</v>
      </c>
      <c r="R2" s="310"/>
      <c r="S2" s="310"/>
      <c r="T2" s="310"/>
    </row>
    <row r="3" spans="1:20" ht="15.75" thickBot="1" x14ac:dyDescent="0.3">
      <c r="A3" s="271"/>
      <c r="B3" s="227" t="s">
        <v>924</v>
      </c>
      <c r="C3" s="227" t="s">
        <v>927</v>
      </c>
      <c r="D3" s="227" t="s">
        <v>925</v>
      </c>
      <c r="E3" s="227" t="s">
        <v>926</v>
      </c>
      <c r="F3" s="227"/>
      <c r="G3" s="227" t="s">
        <v>1088</v>
      </c>
      <c r="H3" s="227"/>
      <c r="I3" s="227" t="s">
        <v>928</v>
      </c>
      <c r="J3" s="227" t="s">
        <v>929</v>
      </c>
      <c r="K3" s="227"/>
      <c r="L3" s="272" t="s">
        <v>924</v>
      </c>
      <c r="M3" s="272" t="s">
        <v>927</v>
      </c>
      <c r="N3" s="272" t="s">
        <v>925</v>
      </c>
      <c r="O3" s="272" t="s">
        <v>926</v>
      </c>
      <c r="P3" s="227"/>
      <c r="Q3" s="227" t="s">
        <v>1088</v>
      </c>
      <c r="R3" s="227"/>
      <c r="S3" s="227" t="s">
        <v>928</v>
      </c>
      <c r="T3" s="227" t="s">
        <v>929</v>
      </c>
    </row>
    <row r="4" spans="1:20" ht="15.75" thickTop="1" x14ac:dyDescent="0.25"/>
    <row r="5" spans="1:20" x14ac:dyDescent="0.25">
      <c r="A5" s="267" t="s">
        <v>1085</v>
      </c>
    </row>
    <row r="6" spans="1:20" x14ac:dyDescent="0.25">
      <c r="A6" s="75" t="s">
        <v>922</v>
      </c>
      <c r="B6" s="273">
        <v>0.29517640000000001</v>
      </c>
      <c r="C6" s="273">
        <v>3.9567199999999997E-2</v>
      </c>
      <c r="D6" s="273">
        <v>0.14369470000000001</v>
      </c>
      <c r="E6" s="273">
        <v>0.44770450000000001</v>
      </c>
      <c r="G6" s="273">
        <f>EXP(B6)</f>
        <v>1.3433633070741824</v>
      </c>
      <c r="H6" s="273">
        <f t="shared" ref="H6:J6" si="0">EXP(C6)</f>
        <v>1.0403604087554283</v>
      </c>
      <c r="I6" s="273">
        <f t="shared" si="0"/>
        <v>1.154531576223375</v>
      </c>
      <c r="J6" s="273">
        <f t="shared" si="0"/>
        <v>1.5647162536781229</v>
      </c>
      <c r="L6" s="273">
        <v>0.39157429999999999</v>
      </c>
      <c r="M6" s="273">
        <v>6.1766500000000002E-2</v>
      </c>
      <c r="N6" s="273">
        <v>0.15701219999999999</v>
      </c>
      <c r="O6" s="273">
        <v>0.62674149999999995</v>
      </c>
      <c r="Q6" s="273">
        <f>EXP(L6)</f>
        <v>1.4793078359970366</v>
      </c>
      <c r="R6" s="273">
        <f t="shared" ref="R6:R7" si="1">EXP(M6)</f>
        <v>1.0637139385230927</v>
      </c>
      <c r="S6" s="273">
        <f t="shared" ref="S6:S7" si="2">EXP(N6)</f>
        <v>1.1700098879344747</v>
      </c>
      <c r="T6" s="273">
        <f t="shared" ref="T6:T7" si="3">EXP(O6)</f>
        <v>1.8715023424413342</v>
      </c>
    </row>
    <row r="7" spans="1:20" x14ac:dyDescent="0.25">
      <c r="A7" s="75" t="s">
        <v>923</v>
      </c>
      <c r="B7" s="273">
        <v>8.74365E-2</v>
      </c>
      <c r="C7" s="273">
        <v>7.1829299999999999E-2</v>
      </c>
      <c r="D7" s="273">
        <v>-0.18494240000000001</v>
      </c>
      <c r="E7" s="273">
        <v>0.36306699999999997</v>
      </c>
      <c r="G7" s="273">
        <f t="shared" ref="G7" si="4">EXP(B7)</f>
        <v>1.0913729600595969</v>
      </c>
      <c r="H7" s="273">
        <f t="shared" ref="H7" si="5">EXP(C7)</f>
        <v>1.0744719160526082</v>
      </c>
      <c r="I7" s="273">
        <f t="shared" ref="I7" si="6">EXP(D7)</f>
        <v>0.83115215683760424</v>
      </c>
      <c r="J7" s="273">
        <f t="shared" ref="J7" si="7">EXP(E7)</f>
        <v>1.4377321840706245</v>
      </c>
      <c r="L7" s="273">
        <v>0.23944170000000001</v>
      </c>
      <c r="M7" s="273">
        <v>0.11180470000000001</v>
      </c>
      <c r="N7" s="273">
        <v>-0.1793517</v>
      </c>
      <c r="O7" s="273">
        <v>0.65937400000000002</v>
      </c>
      <c r="Q7" s="273">
        <f t="shared" ref="Q7" si="8">EXP(L7)</f>
        <v>1.2705396100073891</v>
      </c>
      <c r="R7" s="273">
        <f t="shared" si="1"/>
        <v>1.1182944364131817</v>
      </c>
      <c r="S7" s="273">
        <f t="shared" si="2"/>
        <v>0.83581189265633349</v>
      </c>
      <c r="T7" s="273">
        <f t="shared" si="3"/>
        <v>1.9335815334209432</v>
      </c>
    </row>
    <row r="8" spans="1:20" x14ac:dyDescent="0.25">
      <c r="A8" s="75" t="s">
        <v>1009</v>
      </c>
      <c r="B8" s="260">
        <v>0.67269939999999995</v>
      </c>
      <c r="C8" s="260">
        <v>0.1780178</v>
      </c>
      <c r="D8" s="273">
        <v>0.28869929999999999</v>
      </c>
      <c r="E8" s="273">
        <v>0.93047389999999996</v>
      </c>
      <c r="G8" s="268">
        <f t="shared" ref="G8" si="9">EXP(B8)</f>
        <v>1.9595197152997135</v>
      </c>
      <c r="H8" s="268">
        <f t="shared" ref="H8" si="10">EXP(C8)</f>
        <v>1.1948465893148041</v>
      </c>
      <c r="I8" s="268">
        <f t="shared" ref="I8" si="11">EXP(D8)</f>
        <v>1.3346903267995145</v>
      </c>
      <c r="J8" s="268">
        <f t="shared" ref="J8" si="12">EXP(E8)</f>
        <v>2.5357105661636594</v>
      </c>
      <c r="K8" s="231"/>
      <c r="L8" s="260">
        <v>0.60958659999999998</v>
      </c>
      <c r="M8" s="260">
        <v>0.15950729999999999</v>
      </c>
      <c r="N8" s="268">
        <v>0.28869929999999999</v>
      </c>
      <c r="O8" s="268">
        <v>0.93047389999999996</v>
      </c>
      <c r="P8" s="231"/>
      <c r="Q8" s="273">
        <f t="shared" ref="Q8" si="13">EXP(L8)</f>
        <v>1.8396707216841703</v>
      </c>
      <c r="R8" s="273">
        <f t="shared" ref="R8" si="14">EXP(M8)</f>
        <v>1.1729328245990949</v>
      </c>
      <c r="S8" s="273">
        <f t="shared" ref="S8" si="15">EXP(N8)</f>
        <v>1.3346903267995145</v>
      </c>
      <c r="T8" s="273">
        <f t="shared" ref="T8" si="16">EXP(O8)</f>
        <v>2.5357105661636594</v>
      </c>
    </row>
    <row r="9" spans="1:20" x14ac:dyDescent="0.25">
      <c r="B9" s="260"/>
      <c r="C9" s="260"/>
      <c r="D9" s="273"/>
      <c r="E9" s="273"/>
      <c r="G9" s="268"/>
      <c r="H9" s="268"/>
      <c r="I9" s="268"/>
      <c r="J9" s="268"/>
      <c r="K9" s="231"/>
      <c r="L9" s="260"/>
      <c r="M9" s="260"/>
      <c r="N9" s="268"/>
      <c r="O9" s="268"/>
      <c r="P9" s="231"/>
      <c r="Q9" s="273"/>
      <c r="R9" s="273"/>
      <c r="S9" s="273"/>
      <c r="T9" s="273"/>
    </row>
    <row r="10" spans="1:20" x14ac:dyDescent="0.25">
      <c r="B10" s="260"/>
      <c r="C10" s="260"/>
      <c r="D10" s="273"/>
      <c r="E10" s="273"/>
      <c r="G10" s="268"/>
      <c r="H10" s="268"/>
      <c r="I10" s="268"/>
      <c r="J10" s="268"/>
      <c r="K10" s="231"/>
      <c r="L10" s="260"/>
      <c r="M10" s="260"/>
      <c r="N10" s="268"/>
      <c r="O10" s="268"/>
      <c r="P10" s="231"/>
      <c r="Q10" s="273"/>
      <c r="R10" s="273"/>
      <c r="S10" s="273"/>
      <c r="T10" s="273"/>
    </row>
    <row r="11" spans="1:20" x14ac:dyDescent="0.25">
      <c r="A11" s="267" t="s">
        <v>1086</v>
      </c>
      <c r="B11" s="260"/>
      <c r="C11" s="260"/>
      <c r="D11" s="273"/>
      <c r="E11" s="273"/>
      <c r="G11" s="268" t="s">
        <v>1087</v>
      </c>
      <c r="H11" s="268"/>
      <c r="I11" s="268"/>
      <c r="J11" s="268"/>
      <c r="K11" s="231"/>
      <c r="L11" s="260"/>
      <c r="M11" s="260"/>
      <c r="N11" s="268"/>
      <c r="O11" s="268"/>
      <c r="P11" s="231"/>
      <c r="Q11" s="268" t="s">
        <v>1087</v>
      </c>
      <c r="R11" s="273"/>
      <c r="S11" s="273"/>
      <c r="T11" s="273"/>
    </row>
    <row r="12" spans="1:20" x14ac:dyDescent="0.25">
      <c r="A12" s="75" t="s">
        <v>968</v>
      </c>
      <c r="B12" s="260"/>
      <c r="C12" s="260"/>
      <c r="D12" s="273"/>
      <c r="E12" s="273"/>
      <c r="G12" s="273">
        <v>4.9998500000000001E-2</v>
      </c>
      <c r="H12" s="273">
        <v>3.5538599999999997E-2</v>
      </c>
      <c r="I12" s="273">
        <v>-2.0564300000000001E-2</v>
      </c>
      <c r="J12" s="273">
        <v>0.12056119999999999</v>
      </c>
      <c r="K12" s="231"/>
      <c r="L12" s="260"/>
      <c r="M12" s="260"/>
      <c r="N12" s="268"/>
      <c r="O12" s="268"/>
      <c r="P12" s="231"/>
      <c r="Q12" s="273">
        <v>0.17576620000000001</v>
      </c>
      <c r="R12" s="273">
        <v>5.8743400000000001E-2</v>
      </c>
      <c r="S12" s="273">
        <v>5.7521900000000001E-2</v>
      </c>
      <c r="T12" s="273">
        <v>0.29401060000000001</v>
      </c>
    </row>
    <row r="13" spans="1:20" x14ac:dyDescent="0.25">
      <c r="B13" s="260"/>
      <c r="C13" s="260"/>
      <c r="D13" s="273"/>
      <c r="E13" s="273"/>
      <c r="G13" s="268"/>
      <c r="H13" s="268"/>
      <c r="I13" s="268"/>
      <c r="J13" s="268"/>
      <c r="K13" s="231"/>
      <c r="L13" s="260"/>
      <c r="M13" s="260"/>
      <c r="N13" s="268"/>
      <c r="O13" s="268"/>
      <c r="P13" s="231"/>
      <c r="Q13" s="273"/>
      <c r="R13" s="273"/>
      <c r="S13" s="273"/>
      <c r="T13" s="273"/>
    </row>
    <row r="14" spans="1:20" x14ac:dyDescent="0.25">
      <c r="A14" s="171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74"/>
      <c r="M14" s="274"/>
      <c r="N14" s="274"/>
      <c r="O14" s="274"/>
      <c r="P14" s="234"/>
      <c r="Q14" s="234"/>
      <c r="R14" s="234"/>
      <c r="S14" s="234"/>
      <c r="T14" s="234"/>
    </row>
    <row r="15" spans="1:20" x14ac:dyDescent="0.25">
      <c r="A15" s="275" t="s">
        <v>1089</v>
      </c>
    </row>
    <row r="16" spans="1:20" x14ac:dyDescent="0.25">
      <c r="A16" s="267" t="s">
        <v>1090</v>
      </c>
    </row>
  </sheetData>
  <mergeCells count="4">
    <mergeCell ref="G2:J2"/>
    <mergeCell ref="B2:E2"/>
    <mergeCell ref="L2:O2"/>
    <mergeCell ref="Q2:T2"/>
  </mergeCells>
  <pageMargins left="0.7" right="0.7" top="0.75" bottom="0.75" header="0.3" footer="0.3"/>
  <pageSetup paperSize="9" orientation="portrait" horizont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H17" sqref="H17"/>
    </sheetView>
  </sheetViews>
  <sheetFormatPr defaultRowHeight="15" x14ac:dyDescent="0.25"/>
  <cols>
    <col min="1" max="1" width="10.85546875" style="289" customWidth="1"/>
    <col min="2" max="2" width="19.85546875" style="283" customWidth="1"/>
    <col min="3" max="5" width="16" style="284" customWidth="1"/>
    <col min="6" max="16384" width="9.140625" style="75"/>
  </cols>
  <sheetData>
    <row r="1" spans="1:5" s="212" customFormat="1" ht="14.25" x14ac:dyDescent="0.2">
      <c r="A1" s="212" t="s">
        <v>1098</v>
      </c>
      <c r="B1" s="276"/>
      <c r="C1" s="277"/>
      <c r="D1" s="277"/>
      <c r="E1" s="277"/>
    </row>
    <row r="2" spans="1:5" s="212" customFormat="1" ht="33" customHeight="1" thickBot="1" x14ac:dyDescent="0.25">
      <c r="A2" s="278" t="s">
        <v>476</v>
      </c>
      <c r="B2" s="279" t="s">
        <v>1069</v>
      </c>
      <c r="C2" s="280" t="s">
        <v>979</v>
      </c>
      <c r="D2" s="280" t="s">
        <v>803</v>
      </c>
      <c r="E2" s="281" t="s">
        <v>464</v>
      </c>
    </row>
    <row r="3" spans="1:5" ht="15.75" thickTop="1" x14ac:dyDescent="0.25">
      <c r="A3" s="282" t="s">
        <v>727</v>
      </c>
      <c r="B3" s="283" t="s">
        <v>1015</v>
      </c>
      <c r="C3" s="284">
        <v>-2.8081990000000001E-2</v>
      </c>
      <c r="D3" s="284">
        <v>0.01</v>
      </c>
      <c r="E3" s="283" t="s">
        <v>469</v>
      </c>
    </row>
    <row r="4" spans="1:5" x14ac:dyDescent="0.25">
      <c r="A4" s="282" t="s">
        <v>772</v>
      </c>
      <c r="B4" s="283" t="s">
        <v>1016</v>
      </c>
      <c r="C4" s="284">
        <v>-1.8347769999999999E-2</v>
      </c>
      <c r="D4" s="284">
        <v>0</v>
      </c>
      <c r="E4" s="283" t="s">
        <v>469</v>
      </c>
    </row>
    <row r="5" spans="1:5" x14ac:dyDescent="0.25">
      <c r="A5" s="282" t="s">
        <v>745</v>
      </c>
      <c r="B5" s="283" t="s">
        <v>1017</v>
      </c>
      <c r="C5" s="284">
        <v>-1.6835800000000001E-2</v>
      </c>
      <c r="D5" s="284">
        <v>0</v>
      </c>
      <c r="E5" s="283" t="s">
        <v>469</v>
      </c>
    </row>
    <row r="6" spans="1:5" x14ac:dyDescent="0.25">
      <c r="A6" s="282" t="s">
        <v>691</v>
      </c>
      <c r="B6" s="283" t="s">
        <v>1018</v>
      </c>
      <c r="C6" s="284">
        <v>-1.5579600000000001E-2</v>
      </c>
      <c r="D6" s="284">
        <v>0</v>
      </c>
      <c r="E6" s="284" t="s">
        <v>469</v>
      </c>
    </row>
    <row r="7" spans="1:5" x14ac:dyDescent="0.25">
      <c r="A7" s="282" t="s">
        <v>751</v>
      </c>
      <c r="B7" s="283" t="s">
        <v>1019</v>
      </c>
      <c r="C7" s="284">
        <v>-1.488516E-2</v>
      </c>
      <c r="D7" s="284">
        <v>0</v>
      </c>
      <c r="E7" s="284" t="s">
        <v>469</v>
      </c>
    </row>
    <row r="8" spans="1:5" x14ac:dyDescent="0.25">
      <c r="A8" s="282" t="s">
        <v>734</v>
      </c>
      <c r="B8" s="283" t="s">
        <v>1020</v>
      </c>
      <c r="C8" s="284">
        <v>-1.4779789999999999E-2</v>
      </c>
      <c r="D8" s="284">
        <v>0</v>
      </c>
      <c r="E8" s="284">
        <v>0</v>
      </c>
    </row>
    <row r="9" spans="1:5" x14ac:dyDescent="0.25">
      <c r="A9" s="282" t="s">
        <v>782</v>
      </c>
      <c r="B9" s="283" t="s">
        <v>1021</v>
      </c>
      <c r="C9" s="284">
        <v>-1.439547E-2</v>
      </c>
      <c r="D9" s="284">
        <v>0</v>
      </c>
      <c r="E9" s="284" t="s">
        <v>469</v>
      </c>
    </row>
    <row r="10" spans="1:5" x14ac:dyDescent="0.25">
      <c r="A10" s="282" t="s">
        <v>767</v>
      </c>
      <c r="B10" s="283" t="s">
        <v>1022</v>
      </c>
      <c r="C10" s="284">
        <v>-1.378483E-2</v>
      </c>
      <c r="D10" s="284">
        <v>3.02469E-3</v>
      </c>
      <c r="E10" s="284" t="s">
        <v>469</v>
      </c>
    </row>
    <row r="11" spans="1:5" x14ac:dyDescent="0.25">
      <c r="A11" s="282" t="s">
        <v>729</v>
      </c>
      <c r="B11" s="283" t="s">
        <v>1023</v>
      </c>
      <c r="C11" s="284">
        <v>-1.1680680000000001E-2</v>
      </c>
      <c r="D11" s="284">
        <v>0</v>
      </c>
      <c r="E11" s="284" t="s">
        <v>469</v>
      </c>
    </row>
    <row r="12" spans="1:5" x14ac:dyDescent="0.25">
      <c r="A12" s="282" t="s">
        <v>777</v>
      </c>
      <c r="B12" s="283" t="s">
        <v>1024</v>
      </c>
      <c r="C12" s="284">
        <v>-1.1418660000000001E-2</v>
      </c>
      <c r="D12" s="284">
        <v>0</v>
      </c>
      <c r="E12" s="284" t="s">
        <v>469</v>
      </c>
    </row>
    <row r="13" spans="1:5" x14ac:dyDescent="0.25">
      <c r="A13" s="282" t="s">
        <v>707</v>
      </c>
      <c r="B13" s="283" t="s">
        <v>1025</v>
      </c>
      <c r="C13" s="284">
        <v>-1.121745E-2</v>
      </c>
      <c r="D13" s="284">
        <v>0</v>
      </c>
      <c r="E13" s="284">
        <v>0</v>
      </c>
    </row>
    <row r="14" spans="1:5" x14ac:dyDescent="0.25">
      <c r="A14" s="282" t="s">
        <v>711</v>
      </c>
      <c r="B14" s="283" t="s">
        <v>1026</v>
      </c>
      <c r="C14" s="284">
        <v>-1.1162450000000001E-2</v>
      </c>
      <c r="D14" s="284">
        <v>0</v>
      </c>
      <c r="E14" s="284">
        <v>0</v>
      </c>
    </row>
    <row r="15" spans="1:5" x14ac:dyDescent="0.25">
      <c r="A15" s="282" t="s">
        <v>760</v>
      </c>
      <c r="B15" s="283" t="s">
        <v>1027</v>
      </c>
      <c r="C15" s="284">
        <v>-1.0530930000000001E-2</v>
      </c>
      <c r="D15" s="284">
        <v>0</v>
      </c>
      <c r="E15" s="284">
        <v>0</v>
      </c>
    </row>
    <row r="16" spans="1:5" x14ac:dyDescent="0.25">
      <c r="A16" s="282" t="s">
        <v>771</v>
      </c>
      <c r="B16" s="283" t="s">
        <v>1028</v>
      </c>
      <c r="C16" s="284">
        <v>-0.01</v>
      </c>
      <c r="D16" s="284">
        <v>0</v>
      </c>
      <c r="E16" s="284">
        <v>0</v>
      </c>
    </row>
    <row r="17" spans="1:5" x14ac:dyDescent="0.25">
      <c r="A17" s="282" t="s">
        <v>703</v>
      </c>
      <c r="B17" s="283" t="s">
        <v>1029</v>
      </c>
      <c r="C17" s="284">
        <v>-9.2214800000000006E-3</v>
      </c>
      <c r="D17" s="284">
        <v>0</v>
      </c>
      <c r="E17" s="284">
        <v>0.01</v>
      </c>
    </row>
    <row r="18" spans="1:5" x14ac:dyDescent="0.25">
      <c r="A18" s="282" t="s">
        <v>742</v>
      </c>
      <c r="B18" s="283" t="s">
        <v>1030</v>
      </c>
      <c r="C18" s="284">
        <v>-9.1588499999999996E-3</v>
      </c>
      <c r="D18" s="284">
        <v>0</v>
      </c>
      <c r="E18" s="284">
        <v>0</v>
      </c>
    </row>
    <row r="19" spans="1:5" x14ac:dyDescent="0.25">
      <c r="A19" s="282" t="s">
        <v>789</v>
      </c>
      <c r="B19" s="283" t="s">
        <v>1031</v>
      </c>
      <c r="C19" s="284">
        <v>-8.6685400000000006E-3</v>
      </c>
      <c r="D19" s="284">
        <v>0</v>
      </c>
      <c r="E19" s="284">
        <v>0.01</v>
      </c>
    </row>
    <row r="20" spans="1:5" x14ac:dyDescent="0.25">
      <c r="A20" s="282" t="s">
        <v>713</v>
      </c>
      <c r="B20" s="283" t="s">
        <v>1032</v>
      </c>
      <c r="C20" s="284">
        <v>-8.2268199999999993E-3</v>
      </c>
      <c r="D20" s="284">
        <v>0</v>
      </c>
      <c r="E20" s="284">
        <v>0.01</v>
      </c>
    </row>
    <row r="21" spans="1:5" x14ac:dyDescent="0.25">
      <c r="A21" s="282" t="s">
        <v>765</v>
      </c>
      <c r="B21" s="283" t="s">
        <v>1033</v>
      </c>
      <c r="C21" s="284">
        <v>-7.7585500000000003E-3</v>
      </c>
      <c r="D21" s="284">
        <v>0</v>
      </c>
      <c r="E21" s="284">
        <v>0.02</v>
      </c>
    </row>
    <row r="22" spans="1:5" x14ac:dyDescent="0.25">
      <c r="A22" s="282" t="s">
        <v>755</v>
      </c>
      <c r="B22" s="283" t="s">
        <v>1034</v>
      </c>
      <c r="C22" s="284">
        <v>-7.6058899999999997E-3</v>
      </c>
      <c r="D22" s="284">
        <v>0</v>
      </c>
      <c r="E22" s="284">
        <v>0.01</v>
      </c>
    </row>
    <row r="23" spans="1:5" x14ac:dyDescent="0.25">
      <c r="A23" s="282" t="s">
        <v>725</v>
      </c>
      <c r="B23" s="283" t="s">
        <v>1035</v>
      </c>
      <c r="C23" s="284">
        <v>-6.8410500000000004E-3</v>
      </c>
      <c r="D23" s="284">
        <v>0</v>
      </c>
      <c r="E23" s="284">
        <v>0.02</v>
      </c>
    </row>
    <row r="24" spans="1:5" x14ac:dyDescent="0.25">
      <c r="A24" s="282" t="s">
        <v>749</v>
      </c>
      <c r="B24" s="283" t="s">
        <v>1036</v>
      </c>
      <c r="C24" s="284">
        <v>-6.7690700000000003E-3</v>
      </c>
      <c r="D24" s="284">
        <v>0</v>
      </c>
      <c r="E24" s="284">
        <v>0.13</v>
      </c>
    </row>
    <row r="25" spans="1:5" x14ac:dyDescent="0.25">
      <c r="A25" s="282" t="s">
        <v>705</v>
      </c>
      <c r="B25" s="283" t="s">
        <v>1037</v>
      </c>
      <c r="C25" s="284">
        <v>-5.0747300000000004E-3</v>
      </c>
      <c r="D25" s="284">
        <v>0</v>
      </c>
      <c r="E25" s="284">
        <v>0.09</v>
      </c>
    </row>
    <row r="26" spans="1:5" x14ac:dyDescent="0.25">
      <c r="A26" s="282" t="s">
        <v>709</v>
      </c>
      <c r="B26" s="283" t="s">
        <v>1038</v>
      </c>
      <c r="C26" s="284">
        <v>-5.0000000000000001E-3</v>
      </c>
      <c r="D26" s="284">
        <v>0</v>
      </c>
      <c r="E26" s="284">
        <v>0.21</v>
      </c>
    </row>
    <row r="27" spans="1:5" x14ac:dyDescent="0.25">
      <c r="A27" s="282" t="s">
        <v>779</v>
      </c>
      <c r="B27" s="283" t="s">
        <v>1039</v>
      </c>
      <c r="C27" s="284">
        <v>-4.9772200000000001E-3</v>
      </c>
      <c r="D27" s="284">
        <v>0</v>
      </c>
      <c r="E27" s="284">
        <v>0.1</v>
      </c>
    </row>
    <row r="28" spans="1:5" x14ac:dyDescent="0.25">
      <c r="A28" s="282" t="s">
        <v>763</v>
      </c>
      <c r="B28" s="283" t="s">
        <v>1040</v>
      </c>
      <c r="C28" s="284">
        <v>-4.7686899999999999E-3</v>
      </c>
      <c r="D28" s="284">
        <v>0</v>
      </c>
      <c r="E28" s="284">
        <v>0.12</v>
      </c>
    </row>
    <row r="29" spans="1:5" x14ac:dyDescent="0.25">
      <c r="A29" s="282" t="s">
        <v>731</v>
      </c>
      <c r="B29" s="283" t="s">
        <v>1041</v>
      </c>
      <c r="C29" s="284">
        <v>-4.6383800000000001E-3</v>
      </c>
      <c r="D29" s="284">
        <v>0</v>
      </c>
      <c r="E29" s="284">
        <v>0.22</v>
      </c>
    </row>
    <row r="30" spans="1:5" x14ac:dyDescent="0.25">
      <c r="A30" s="282" t="s">
        <v>699</v>
      </c>
      <c r="B30" s="283" t="s">
        <v>1042</v>
      </c>
      <c r="C30" s="284">
        <v>-3.86178E-3</v>
      </c>
      <c r="D30" s="284">
        <v>0</v>
      </c>
      <c r="E30" s="284">
        <v>0.3</v>
      </c>
    </row>
    <row r="31" spans="1:5" x14ac:dyDescent="0.25">
      <c r="A31" s="282" t="s">
        <v>740</v>
      </c>
      <c r="B31" s="283" t="s">
        <v>1043</v>
      </c>
      <c r="C31" s="284">
        <v>-3.55398E-3</v>
      </c>
      <c r="D31" s="284">
        <v>0</v>
      </c>
      <c r="E31" s="284">
        <v>0.31</v>
      </c>
    </row>
    <row r="32" spans="1:5" x14ac:dyDescent="0.25">
      <c r="A32" s="282" t="s">
        <v>717</v>
      </c>
      <c r="B32" s="283" t="s">
        <v>1044</v>
      </c>
      <c r="C32" s="284">
        <v>-3.4278300000000002E-3</v>
      </c>
      <c r="D32" s="284">
        <v>0</v>
      </c>
      <c r="E32" s="284">
        <v>0.35</v>
      </c>
    </row>
    <row r="33" spans="1:5" x14ac:dyDescent="0.25">
      <c r="A33" s="282" t="s">
        <v>794</v>
      </c>
      <c r="B33" s="283" t="s">
        <v>1045</v>
      </c>
      <c r="C33" s="284">
        <v>-3.32358E-3</v>
      </c>
      <c r="D33" s="284">
        <v>0</v>
      </c>
      <c r="E33" s="284">
        <v>0.27</v>
      </c>
    </row>
    <row r="34" spans="1:5" x14ac:dyDescent="0.25">
      <c r="A34" s="282" t="s">
        <v>719</v>
      </c>
      <c r="B34" s="283" t="s">
        <v>1046</v>
      </c>
      <c r="C34" s="284">
        <v>-3.0343499999999999E-3</v>
      </c>
      <c r="D34" s="284">
        <v>0</v>
      </c>
      <c r="E34" s="284">
        <v>0.39</v>
      </c>
    </row>
    <row r="35" spans="1:5" x14ac:dyDescent="0.25">
      <c r="A35" s="282" t="s">
        <v>786</v>
      </c>
      <c r="B35" s="283" t="s">
        <v>1047</v>
      </c>
      <c r="C35" s="284">
        <v>-2.09721E-3</v>
      </c>
      <c r="D35" s="284">
        <v>3.8241799999999999E-3</v>
      </c>
      <c r="E35" s="284">
        <v>0.58299999999999996</v>
      </c>
    </row>
    <row r="36" spans="1:5" x14ac:dyDescent="0.25">
      <c r="A36" s="282" t="s">
        <v>715</v>
      </c>
      <c r="B36" s="283" t="s">
        <v>1048</v>
      </c>
      <c r="C36" s="284">
        <v>-1.51516E-3</v>
      </c>
      <c r="D36" s="284">
        <v>0.01</v>
      </c>
      <c r="E36" s="284">
        <v>0.8</v>
      </c>
    </row>
    <row r="37" spans="1:5" x14ac:dyDescent="0.25">
      <c r="A37" s="282" t="s">
        <v>738</v>
      </c>
      <c r="B37" s="283" t="s">
        <v>1049</v>
      </c>
      <c r="C37" s="284">
        <v>-1.16369E-3</v>
      </c>
      <c r="D37" s="284">
        <v>0</v>
      </c>
      <c r="E37" s="284">
        <v>0.72</v>
      </c>
    </row>
    <row r="38" spans="1:5" x14ac:dyDescent="0.25">
      <c r="A38" s="282" t="s">
        <v>695</v>
      </c>
      <c r="B38" s="283" t="s">
        <v>1050</v>
      </c>
      <c r="C38" s="284">
        <v>-8.7281999999999995E-4</v>
      </c>
      <c r="D38" s="284">
        <v>0</v>
      </c>
      <c r="E38" s="284">
        <v>0.84</v>
      </c>
    </row>
    <row r="39" spans="1:5" x14ac:dyDescent="0.25">
      <c r="A39" s="282" t="s">
        <v>693</v>
      </c>
      <c r="B39" s="283" t="s">
        <v>1051</v>
      </c>
      <c r="C39" s="284">
        <v>-7.7671999999999995E-4</v>
      </c>
      <c r="D39" s="284">
        <v>0</v>
      </c>
      <c r="E39" s="284">
        <v>0.83</v>
      </c>
    </row>
    <row r="40" spans="1:5" x14ac:dyDescent="0.25">
      <c r="A40" s="282" t="s">
        <v>775</v>
      </c>
      <c r="B40" s="283" t="s">
        <v>1052</v>
      </c>
      <c r="C40" s="284">
        <v>-6.9289000000000004E-4</v>
      </c>
      <c r="D40" s="284">
        <v>3.31635E-3</v>
      </c>
      <c r="E40" s="284">
        <v>0.83499999999999996</v>
      </c>
    </row>
    <row r="41" spans="1:5" x14ac:dyDescent="0.25">
      <c r="A41" s="282" t="s">
        <v>723</v>
      </c>
      <c r="B41" s="283" t="s">
        <v>1053</v>
      </c>
      <c r="C41" s="284">
        <v>-3.2191000000000001E-4</v>
      </c>
      <c r="D41" s="284">
        <v>0</v>
      </c>
      <c r="E41" s="284">
        <v>0.95</v>
      </c>
    </row>
    <row r="42" spans="1:5" x14ac:dyDescent="0.25">
      <c r="A42" s="282" t="s">
        <v>721</v>
      </c>
      <c r="B42" s="283" t="s">
        <v>1054</v>
      </c>
      <c r="C42" s="284">
        <v>-5.4669999999999997E-5</v>
      </c>
      <c r="D42" s="284">
        <v>0</v>
      </c>
      <c r="E42" s="284">
        <v>0.99</v>
      </c>
    </row>
    <row r="43" spans="1:5" x14ac:dyDescent="0.25">
      <c r="A43" s="282" t="s">
        <v>753</v>
      </c>
      <c r="B43" s="283" t="s">
        <v>1055</v>
      </c>
      <c r="C43" s="284">
        <v>6.1600000000000007E-5</v>
      </c>
      <c r="D43" s="284">
        <v>0</v>
      </c>
      <c r="E43" s="284">
        <v>0.99</v>
      </c>
    </row>
    <row r="44" spans="1:5" x14ac:dyDescent="0.25">
      <c r="A44" s="282" t="s">
        <v>769</v>
      </c>
      <c r="B44" s="283" t="s">
        <v>1056</v>
      </c>
      <c r="C44" s="284">
        <v>1.0870999999999999E-4</v>
      </c>
      <c r="D44" s="284">
        <v>0</v>
      </c>
      <c r="E44" s="284">
        <v>0.97</v>
      </c>
    </row>
    <row r="45" spans="1:5" x14ac:dyDescent="0.25">
      <c r="A45" s="282" t="s">
        <v>747</v>
      </c>
      <c r="B45" s="283" t="s">
        <v>1057</v>
      </c>
      <c r="C45" s="284">
        <v>5.3934999999999996E-4</v>
      </c>
      <c r="D45" s="284">
        <v>0</v>
      </c>
      <c r="E45" s="284">
        <v>0.86</v>
      </c>
    </row>
    <row r="46" spans="1:5" x14ac:dyDescent="0.25">
      <c r="A46" s="282" t="s">
        <v>758</v>
      </c>
      <c r="B46" s="283" t="s">
        <v>1058</v>
      </c>
      <c r="C46" s="284">
        <v>9.1368999999999999E-4</v>
      </c>
      <c r="D46" s="284">
        <v>0</v>
      </c>
      <c r="E46" s="284">
        <v>0.78</v>
      </c>
    </row>
    <row r="47" spans="1:5" x14ac:dyDescent="0.25">
      <c r="A47" s="282" t="s">
        <v>792</v>
      </c>
      <c r="B47" s="283" t="s">
        <v>1059</v>
      </c>
      <c r="C47" s="284">
        <v>1.25373E-3</v>
      </c>
      <c r="D47" s="284">
        <v>0</v>
      </c>
      <c r="E47" s="284">
        <v>0.72</v>
      </c>
    </row>
    <row r="48" spans="1:5" x14ac:dyDescent="0.25">
      <c r="A48" s="282" t="s">
        <v>784</v>
      </c>
      <c r="B48" s="283" t="s">
        <v>1060</v>
      </c>
      <c r="C48" s="284">
        <v>2.5999999999999999E-3</v>
      </c>
      <c r="D48" s="284">
        <v>0</v>
      </c>
      <c r="E48" s="284">
        <v>0.39</v>
      </c>
    </row>
    <row r="49" spans="1:5" x14ac:dyDescent="0.25">
      <c r="A49" s="282" t="s">
        <v>736</v>
      </c>
      <c r="B49" s="283" t="s">
        <v>1061</v>
      </c>
      <c r="C49" s="284">
        <v>2.7247299999999999E-3</v>
      </c>
      <c r="D49" s="284">
        <v>0</v>
      </c>
      <c r="E49" s="284">
        <v>0.41</v>
      </c>
    </row>
    <row r="50" spans="1:5" x14ac:dyDescent="0.25">
      <c r="A50" s="282" t="s">
        <v>701</v>
      </c>
      <c r="B50" s="283" t="s">
        <v>1062</v>
      </c>
      <c r="C50" s="284">
        <v>4.8955400000000003E-3</v>
      </c>
      <c r="D50" s="284">
        <v>0</v>
      </c>
      <c r="E50" s="284">
        <v>0.13</v>
      </c>
    </row>
    <row r="51" spans="1:5" x14ac:dyDescent="0.25">
      <c r="A51" s="285" t="s">
        <v>697</v>
      </c>
      <c r="B51" s="286" t="s">
        <v>1063</v>
      </c>
      <c r="C51" s="287">
        <v>9.2923299999999997E-3</v>
      </c>
      <c r="D51" s="287">
        <v>0</v>
      </c>
      <c r="E51" s="287">
        <v>0</v>
      </c>
    </row>
    <row r="52" spans="1:5" x14ac:dyDescent="0.25">
      <c r="A52" s="288" t="s">
        <v>1077</v>
      </c>
    </row>
  </sheetData>
  <sortState ref="A3:J50">
    <sortCondition ref="B3:B5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90" zoomScaleNormal="90" workbookViewId="0">
      <selection activeCell="H22" sqref="H22"/>
    </sheetView>
  </sheetViews>
  <sheetFormatPr defaultRowHeight="12.75" x14ac:dyDescent="0.2"/>
  <cols>
    <col min="1" max="1" width="39.42578125" style="42" customWidth="1"/>
    <col min="2" max="5" width="9.140625" style="42"/>
    <col min="6" max="6" width="9.85546875" style="42" customWidth="1"/>
    <col min="7" max="7" width="9.140625" style="174"/>
    <col min="8" max="16384" width="9.140625" style="42"/>
  </cols>
  <sheetData>
    <row r="1" spans="1:7" s="130" customFormat="1" ht="15.75" customHeight="1" thickBot="1" x14ac:dyDescent="0.25">
      <c r="A1" s="74" t="s">
        <v>1073</v>
      </c>
      <c r="G1" s="194"/>
    </row>
    <row r="2" spans="1:7" ht="15.75" customHeight="1" thickBot="1" x14ac:dyDescent="0.25">
      <c r="A2" s="182"/>
      <c r="B2" s="291" t="s">
        <v>957</v>
      </c>
      <c r="C2" s="291"/>
      <c r="D2" s="291"/>
      <c r="E2" s="291"/>
      <c r="F2" s="291"/>
      <c r="G2" s="184"/>
    </row>
    <row r="3" spans="1:7" ht="13.5" thickBot="1" x14ac:dyDescent="0.25">
      <c r="A3" s="183"/>
      <c r="B3" s="292" t="s">
        <v>37</v>
      </c>
      <c r="C3" s="292"/>
      <c r="D3" s="293"/>
      <c r="E3" s="294" t="s">
        <v>38</v>
      </c>
      <c r="F3" s="292"/>
      <c r="G3" s="185"/>
    </row>
    <row r="4" spans="1:7" ht="77.25" customHeight="1" thickBot="1" x14ac:dyDescent="0.25">
      <c r="A4" s="76" t="s">
        <v>2</v>
      </c>
      <c r="B4" s="77" t="s">
        <v>39</v>
      </c>
      <c r="C4" s="77" t="s">
        <v>40</v>
      </c>
      <c r="D4" s="77" t="s">
        <v>41</v>
      </c>
      <c r="E4" s="77" t="s">
        <v>42</v>
      </c>
      <c r="F4" s="177" t="s">
        <v>43</v>
      </c>
      <c r="G4" s="181" t="s">
        <v>997</v>
      </c>
    </row>
    <row r="5" spans="1:7" s="78" customFormat="1" ht="18" customHeight="1" x14ac:dyDescent="0.2">
      <c r="A5" s="134" t="s">
        <v>7</v>
      </c>
      <c r="B5" s="135" t="s">
        <v>44</v>
      </c>
      <c r="C5" s="135"/>
      <c r="D5" s="135"/>
      <c r="E5" s="135"/>
      <c r="F5" s="135"/>
      <c r="G5" s="179">
        <v>0</v>
      </c>
    </row>
    <row r="6" spans="1:7" s="78" customFormat="1" ht="18" customHeight="1" x14ac:dyDescent="0.2">
      <c r="A6" s="151" t="s">
        <v>31</v>
      </c>
      <c r="B6" s="135"/>
      <c r="C6" s="135" t="s">
        <v>44</v>
      </c>
      <c r="D6" s="135"/>
      <c r="E6" s="135" t="s">
        <v>44</v>
      </c>
      <c r="F6" s="135" t="s">
        <v>44</v>
      </c>
      <c r="G6" s="163">
        <v>151</v>
      </c>
    </row>
    <row r="7" spans="1:7" s="78" customFormat="1" ht="18" customHeight="1" x14ac:dyDescent="0.2">
      <c r="A7" s="151" t="s">
        <v>28</v>
      </c>
      <c r="B7" s="135"/>
      <c r="C7" s="135" t="s">
        <v>44</v>
      </c>
      <c r="D7" s="135"/>
      <c r="E7" s="135" t="s">
        <v>44</v>
      </c>
      <c r="F7" s="135" t="s">
        <v>44</v>
      </c>
      <c r="G7" s="163">
        <v>233</v>
      </c>
    </row>
    <row r="8" spans="1:7" s="78" customFormat="1" ht="18" customHeight="1" x14ac:dyDescent="0.2">
      <c r="A8" s="134" t="s">
        <v>9</v>
      </c>
      <c r="B8" s="135"/>
      <c r="C8" s="135" t="s">
        <v>44</v>
      </c>
      <c r="D8" s="135"/>
      <c r="E8" s="135" t="s">
        <v>44</v>
      </c>
      <c r="F8" s="135" t="s">
        <v>44</v>
      </c>
      <c r="G8" s="16">
        <v>525</v>
      </c>
    </row>
    <row r="9" spans="1:7" s="78" customFormat="1" ht="18" customHeight="1" x14ac:dyDescent="0.2">
      <c r="A9" s="134" t="s">
        <v>3</v>
      </c>
      <c r="B9" s="135" t="s">
        <v>44</v>
      </c>
      <c r="C9" s="135" t="s">
        <v>44</v>
      </c>
      <c r="D9" s="135"/>
      <c r="E9" s="135" t="s">
        <v>44</v>
      </c>
      <c r="F9" s="135" t="s">
        <v>44</v>
      </c>
      <c r="G9" s="16">
        <v>325</v>
      </c>
    </row>
    <row r="10" spans="1:7" s="78" customFormat="1" ht="18" customHeight="1" x14ac:dyDescent="0.2">
      <c r="A10" s="134" t="s">
        <v>4</v>
      </c>
      <c r="B10" s="135" t="s">
        <v>44</v>
      </c>
      <c r="C10" s="135" t="s">
        <v>44</v>
      </c>
      <c r="D10" s="135"/>
      <c r="E10" s="135" t="s">
        <v>44</v>
      </c>
      <c r="F10" s="135" t="s">
        <v>44</v>
      </c>
      <c r="G10" s="16">
        <v>344</v>
      </c>
    </row>
    <row r="11" spans="1:7" s="78" customFormat="1" ht="18" customHeight="1" x14ac:dyDescent="0.2">
      <c r="A11" s="134" t="s">
        <v>10</v>
      </c>
      <c r="B11" s="135" t="s">
        <v>44</v>
      </c>
      <c r="C11" s="135" t="s">
        <v>44</v>
      </c>
      <c r="D11" s="135" t="s">
        <v>44</v>
      </c>
      <c r="E11" s="135" t="s">
        <v>44</v>
      </c>
      <c r="F11" s="135" t="s">
        <v>44</v>
      </c>
      <c r="G11" s="16">
        <v>153</v>
      </c>
    </row>
    <row r="12" spans="1:7" s="78" customFormat="1" ht="18" customHeight="1" x14ac:dyDescent="0.2">
      <c r="A12" s="134" t="s">
        <v>6</v>
      </c>
      <c r="B12" s="135" t="s">
        <v>44</v>
      </c>
      <c r="C12" s="135"/>
      <c r="D12" s="135"/>
      <c r="E12" s="135"/>
      <c r="F12" s="135" t="s">
        <v>44</v>
      </c>
      <c r="G12" s="163">
        <v>405</v>
      </c>
    </row>
    <row r="13" spans="1:7" s="133" customFormat="1" ht="18" customHeight="1" x14ac:dyDescent="0.2">
      <c r="A13" s="141" t="s">
        <v>11</v>
      </c>
      <c r="B13" s="135" t="s">
        <v>44</v>
      </c>
      <c r="C13" s="135" t="s">
        <v>44</v>
      </c>
      <c r="D13" s="135" t="s">
        <v>44</v>
      </c>
      <c r="E13" s="135" t="s">
        <v>44</v>
      </c>
      <c r="F13" s="135" t="s">
        <v>44</v>
      </c>
      <c r="G13" s="16">
        <v>211</v>
      </c>
    </row>
    <row r="14" spans="1:7" s="133" customFormat="1" ht="18" customHeight="1" x14ac:dyDescent="0.2">
      <c r="A14" s="141" t="s">
        <v>27</v>
      </c>
      <c r="B14" s="135" t="s">
        <v>44</v>
      </c>
      <c r="C14" s="135"/>
      <c r="D14" s="135"/>
      <c r="E14" s="135"/>
      <c r="F14" s="135"/>
      <c r="G14" s="16">
        <v>108</v>
      </c>
    </row>
    <row r="15" spans="1:7" s="78" customFormat="1" ht="18" customHeight="1" x14ac:dyDescent="0.2">
      <c r="A15" s="134" t="s">
        <v>5</v>
      </c>
      <c r="B15" s="135" t="s">
        <v>44</v>
      </c>
      <c r="C15" s="135"/>
      <c r="D15" s="135"/>
      <c r="E15" s="135"/>
      <c r="F15" s="135"/>
      <c r="G15" s="16">
        <v>0</v>
      </c>
    </row>
    <row r="16" spans="1:7" s="78" customFormat="1" ht="18" customHeight="1" x14ac:dyDescent="0.2">
      <c r="A16" s="134" t="s">
        <v>78</v>
      </c>
      <c r="B16" s="135" t="s">
        <v>44</v>
      </c>
      <c r="C16" s="135"/>
      <c r="D16" s="135"/>
      <c r="E16" s="135"/>
      <c r="F16" s="135"/>
      <c r="G16" s="175">
        <v>182</v>
      </c>
    </row>
    <row r="17" spans="1:7" s="78" customFormat="1" ht="18" customHeight="1" x14ac:dyDescent="0.2">
      <c r="A17" s="134" t="s">
        <v>30</v>
      </c>
      <c r="B17" s="135"/>
      <c r="C17" s="135" t="s">
        <v>44</v>
      </c>
      <c r="D17" s="135" t="s">
        <v>44</v>
      </c>
      <c r="E17" s="135" t="s">
        <v>44</v>
      </c>
      <c r="F17" s="135" t="s">
        <v>44</v>
      </c>
      <c r="G17" s="180">
        <v>590</v>
      </c>
    </row>
    <row r="18" spans="1:7" s="133" customFormat="1" ht="18" customHeight="1" x14ac:dyDescent="0.2">
      <c r="A18" s="141" t="s">
        <v>29</v>
      </c>
      <c r="B18" s="135"/>
      <c r="C18" s="135" t="s">
        <v>44</v>
      </c>
      <c r="D18" s="135" t="s">
        <v>44</v>
      </c>
      <c r="E18" s="135" t="s">
        <v>44</v>
      </c>
      <c r="F18" s="135" t="s">
        <v>44</v>
      </c>
      <c r="G18" s="16">
        <v>1472</v>
      </c>
    </row>
    <row r="19" spans="1:7" s="78" customFormat="1" ht="18" customHeight="1" x14ac:dyDescent="0.2">
      <c r="A19" s="134" t="s">
        <v>8</v>
      </c>
      <c r="B19" s="135"/>
      <c r="C19" s="135" t="s">
        <v>44</v>
      </c>
      <c r="D19" s="135"/>
      <c r="E19" s="135" t="s">
        <v>44</v>
      </c>
      <c r="F19" s="135"/>
      <c r="G19" s="16">
        <v>173</v>
      </c>
    </row>
    <row r="20" spans="1:7" s="133" customFormat="1" ht="18" customHeight="1" x14ac:dyDescent="0.2">
      <c r="A20" s="134"/>
      <c r="B20" s="190"/>
      <c r="C20" s="190"/>
      <c r="D20" s="190"/>
      <c r="E20" s="190"/>
      <c r="F20" s="190"/>
      <c r="G20" s="16"/>
    </row>
    <row r="21" spans="1:7" s="133" customFormat="1" ht="18" customHeight="1" x14ac:dyDescent="0.2">
      <c r="A21" s="134" t="s">
        <v>1080</v>
      </c>
      <c r="B21" s="201"/>
      <c r="C21" s="201"/>
      <c r="D21" s="201"/>
      <c r="E21" s="201"/>
      <c r="F21" s="201"/>
      <c r="G21" s="191">
        <v>3716</v>
      </c>
    </row>
    <row r="22" spans="1:7" s="133" customFormat="1" ht="18" customHeight="1" x14ac:dyDescent="0.2">
      <c r="A22" s="176" t="s">
        <v>1081</v>
      </c>
      <c r="B22" s="295" t="s">
        <v>998</v>
      </c>
      <c r="C22" s="295"/>
      <c r="D22" s="295"/>
      <c r="E22" s="295"/>
      <c r="F22" s="295"/>
      <c r="G22" s="192">
        <v>63126</v>
      </c>
    </row>
    <row r="23" spans="1:7" s="133" customFormat="1" ht="18" customHeight="1" x14ac:dyDescent="0.2">
      <c r="A23" s="176"/>
      <c r="B23" s="201"/>
      <c r="C23" s="201"/>
      <c r="D23" s="201"/>
      <c r="E23" s="201"/>
      <c r="F23" s="201"/>
      <c r="G23" s="192"/>
    </row>
    <row r="24" spans="1:7" s="133" customFormat="1" ht="18" customHeight="1" x14ac:dyDescent="0.2">
      <c r="A24" s="176" t="s">
        <v>1079</v>
      </c>
      <c r="B24" s="201"/>
      <c r="C24" s="201"/>
      <c r="D24" s="201"/>
      <c r="E24" s="201"/>
      <c r="F24" s="201"/>
      <c r="G24" s="192">
        <v>66842</v>
      </c>
    </row>
    <row r="25" spans="1:7" s="78" customFormat="1" ht="13.5" thickBot="1" x14ac:dyDescent="0.25">
      <c r="A25" s="79"/>
      <c r="B25" s="80"/>
      <c r="C25" s="80"/>
      <c r="D25" s="80"/>
      <c r="E25" s="80"/>
      <c r="F25" s="80"/>
      <c r="G25" s="178"/>
    </row>
    <row r="26" spans="1:7" x14ac:dyDescent="0.2">
      <c r="A26" s="210" t="s">
        <v>1082</v>
      </c>
      <c r="B26" s="130"/>
      <c r="C26" s="130"/>
      <c r="D26" s="130"/>
      <c r="E26" s="130"/>
      <c r="F26" s="130"/>
    </row>
    <row r="27" spans="1:7" x14ac:dyDescent="0.2">
      <c r="A27" s="130"/>
      <c r="B27" s="130"/>
      <c r="C27" s="130"/>
      <c r="D27" s="130"/>
      <c r="E27" s="130"/>
      <c r="F27" s="130"/>
    </row>
  </sheetData>
  <sortState ref="A20:A37">
    <sortCondition ref="A20"/>
  </sortState>
  <mergeCells count="4">
    <mergeCell ref="B2:F2"/>
    <mergeCell ref="B3:D3"/>
    <mergeCell ref="E3:F3"/>
    <mergeCell ref="B22:F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zoomScale="90" zoomScaleNormal="90" workbookViewId="0"/>
  </sheetViews>
  <sheetFormatPr defaultRowHeight="15" x14ac:dyDescent="0.25"/>
  <cols>
    <col min="1" max="1" width="9.7109375" style="66" bestFit="1" customWidth="1"/>
    <col min="2" max="2" width="29.42578125" style="66" bestFit="1" customWidth="1"/>
    <col min="3" max="3" width="4.5703125" style="66" bestFit="1" customWidth="1"/>
    <col min="4" max="4" width="12.85546875" style="66" bestFit="1" customWidth="1"/>
    <col min="5" max="5" width="16.7109375" style="66" bestFit="1" customWidth="1"/>
    <col min="6" max="6" width="18" style="66" customWidth="1"/>
    <col min="7" max="7" width="21.5703125" style="66" bestFit="1" customWidth="1"/>
    <col min="8" max="8" width="2" style="66" customWidth="1"/>
    <col min="9" max="9" width="18.85546875" style="85" customWidth="1"/>
    <col min="10" max="10" width="19.28515625" style="85" customWidth="1"/>
    <col min="11" max="11" width="9.140625" style="66"/>
    <col min="14" max="16384" width="9.140625" style="66"/>
  </cols>
  <sheetData>
    <row r="1" spans="1:13" ht="16.5" thickBot="1" x14ac:dyDescent="0.3">
      <c r="A1" s="204" t="s">
        <v>1074</v>
      </c>
      <c r="I1" s="194"/>
      <c r="J1" s="194"/>
      <c r="L1" s="145"/>
      <c r="M1" s="145"/>
    </row>
    <row r="2" spans="1:13" ht="16.5" thickTop="1" thickBot="1" x14ac:dyDescent="0.3">
      <c r="A2" s="298" t="s">
        <v>475</v>
      </c>
      <c r="B2" s="65" t="s">
        <v>476</v>
      </c>
      <c r="C2" s="300" t="s">
        <v>477</v>
      </c>
      <c r="D2" s="302" t="s">
        <v>478</v>
      </c>
      <c r="E2" s="302" t="s">
        <v>479</v>
      </c>
      <c r="F2" s="296" t="s">
        <v>875</v>
      </c>
      <c r="G2" s="296" t="s">
        <v>821</v>
      </c>
      <c r="I2" s="296" t="s">
        <v>877</v>
      </c>
      <c r="J2" s="296" t="s">
        <v>821</v>
      </c>
    </row>
    <row r="3" spans="1:13" ht="15.75" thickBot="1" x14ac:dyDescent="0.3">
      <c r="A3" s="299"/>
      <c r="B3" s="67" t="s">
        <v>480</v>
      </c>
      <c r="C3" s="301"/>
      <c r="D3" s="303"/>
      <c r="E3" s="303"/>
      <c r="F3" s="297"/>
      <c r="G3" s="297"/>
      <c r="I3" s="297"/>
      <c r="J3" s="297"/>
    </row>
    <row r="4" spans="1:13" ht="15.75" thickTop="1" x14ac:dyDescent="0.25">
      <c r="A4" s="57">
        <v>1</v>
      </c>
      <c r="B4" s="16" t="s">
        <v>481</v>
      </c>
      <c r="C4" s="16">
        <v>1</v>
      </c>
      <c r="D4" s="68">
        <v>49362434</v>
      </c>
      <c r="E4" s="69" t="s">
        <v>482</v>
      </c>
      <c r="F4" s="70"/>
      <c r="G4" s="70"/>
    </row>
    <row r="5" spans="1:13" x14ac:dyDescent="0.25">
      <c r="A5" s="57">
        <v>2</v>
      </c>
      <c r="B5" s="16" t="s">
        <v>483</v>
      </c>
      <c r="C5" s="16">
        <v>1</v>
      </c>
      <c r="D5" s="68">
        <v>50332407</v>
      </c>
      <c r="E5" s="69" t="s">
        <v>484</v>
      </c>
      <c r="F5" s="70"/>
      <c r="G5" s="70"/>
    </row>
    <row r="6" spans="1:13" x14ac:dyDescent="0.25">
      <c r="A6" s="57">
        <v>3</v>
      </c>
      <c r="B6" s="16" t="s">
        <v>485</v>
      </c>
      <c r="C6" s="16">
        <v>1</v>
      </c>
      <c r="D6" s="68">
        <v>200050910</v>
      </c>
      <c r="E6" s="69" t="s">
        <v>486</v>
      </c>
      <c r="F6" s="70"/>
      <c r="G6" s="70"/>
    </row>
    <row r="7" spans="1:13" x14ac:dyDescent="0.25">
      <c r="A7" s="57">
        <v>4</v>
      </c>
      <c r="B7" s="16" t="s">
        <v>487</v>
      </c>
      <c r="C7" s="16">
        <v>2</v>
      </c>
      <c r="D7" s="68">
        <v>26782315</v>
      </c>
      <c r="E7" s="69" t="s">
        <v>488</v>
      </c>
      <c r="F7" s="70"/>
      <c r="G7" s="70"/>
    </row>
    <row r="8" spans="1:13" x14ac:dyDescent="0.25">
      <c r="A8" s="57">
        <v>5</v>
      </c>
      <c r="B8" s="16" t="s">
        <v>489</v>
      </c>
      <c r="C8" s="16">
        <v>2</v>
      </c>
      <c r="D8" s="68">
        <v>62906552</v>
      </c>
      <c r="E8" s="69" t="s">
        <v>490</v>
      </c>
      <c r="F8" s="70"/>
      <c r="G8" s="70"/>
    </row>
    <row r="9" spans="1:13" x14ac:dyDescent="0.25">
      <c r="A9" s="57">
        <v>6</v>
      </c>
      <c r="B9" s="16" t="s">
        <v>491</v>
      </c>
      <c r="C9" s="16">
        <v>2</v>
      </c>
      <c r="D9" s="68">
        <v>181259207</v>
      </c>
      <c r="E9" s="69" t="s">
        <v>492</v>
      </c>
      <c r="F9" s="70"/>
      <c r="G9" s="70"/>
      <c r="I9" s="85" t="s">
        <v>839</v>
      </c>
      <c r="J9" s="85">
        <v>1</v>
      </c>
    </row>
    <row r="10" spans="1:13" x14ac:dyDescent="0.25">
      <c r="A10" s="57">
        <v>7</v>
      </c>
      <c r="B10" s="16" t="s">
        <v>493</v>
      </c>
      <c r="C10" s="16">
        <v>2</v>
      </c>
      <c r="D10" s="68">
        <v>213121476</v>
      </c>
      <c r="E10" s="69" t="s">
        <v>494</v>
      </c>
      <c r="F10" s="70"/>
      <c r="G10" s="70"/>
    </row>
    <row r="11" spans="1:13" x14ac:dyDescent="0.25">
      <c r="A11" s="57">
        <v>8</v>
      </c>
      <c r="B11" s="16" t="s">
        <v>495</v>
      </c>
      <c r="C11" s="16">
        <v>3</v>
      </c>
      <c r="D11" s="68">
        <v>25081441</v>
      </c>
      <c r="E11" s="69" t="s">
        <v>496</v>
      </c>
      <c r="F11" s="70"/>
      <c r="G11" s="70"/>
    </row>
    <row r="12" spans="1:13" x14ac:dyDescent="0.25">
      <c r="A12" s="57">
        <v>9</v>
      </c>
      <c r="B12" s="16" t="s">
        <v>497</v>
      </c>
      <c r="C12" s="16">
        <v>3</v>
      </c>
      <c r="D12" s="68">
        <v>61211502</v>
      </c>
      <c r="E12" s="69" t="s">
        <v>498</v>
      </c>
      <c r="F12" s="70"/>
      <c r="G12" s="70"/>
      <c r="I12" s="85" t="s">
        <v>840</v>
      </c>
      <c r="J12" s="85">
        <v>0.96299999999999997</v>
      </c>
    </row>
    <row r="13" spans="1:13" x14ac:dyDescent="0.25">
      <c r="A13" s="57">
        <v>10</v>
      </c>
      <c r="B13" s="16" t="s">
        <v>499</v>
      </c>
      <c r="C13" s="16">
        <v>3</v>
      </c>
      <c r="D13" s="68">
        <v>81874802</v>
      </c>
      <c r="E13" s="69" t="s">
        <v>500</v>
      </c>
      <c r="F13" s="70"/>
      <c r="G13" s="70"/>
      <c r="I13" s="85" t="s">
        <v>841</v>
      </c>
      <c r="J13" s="85">
        <v>1</v>
      </c>
    </row>
    <row r="14" spans="1:13" x14ac:dyDescent="0.25">
      <c r="A14" s="57">
        <v>11</v>
      </c>
      <c r="B14" s="16" t="s">
        <v>501</v>
      </c>
      <c r="C14" s="16">
        <v>3</v>
      </c>
      <c r="D14" s="68">
        <v>142758126</v>
      </c>
      <c r="E14" s="69" t="s">
        <v>502</v>
      </c>
      <c r="F14" s="16" t="s">
        <v>503</v>
      </c>
      <c r="G14" s="16">
        <v>0.90800000000000003</v>
      </c>
    </row>
    <row r="15" spans="1:13" x14ac:dyDescent="0.25">
      <c r="A15" s="57">
        <v>12</v>
      </c>
      <c r="B15" s="16" t="s">
        <v>504</v>
      </c>
      <c r="C15" s="16">
        <v>4</v>
      </c>
      <c r="D15" s="68">
        <v>77348592</v>
      </c>
      <c r="E15" s="69" t="s">
        <v>505</v>
      </c>
      <c r="F15" s="16" t="s">
        <v>506</v>
      </c>
      <c r="G15" s="16">
        <v>1</v>
      </c>
      <c r="I15" s="85" t="s">
        <v>506</v>
      </c>
      <c r="J15" s="85">
        <v>1</v>
      </c>
    </row>
    <row r="16" spans="1:13" x14ac:dyDescent="0.25">
      <c r="A16" s="57">
        <v>13</v>
      </c>
      <c r="B16" s="16" t="s">
        <v>507</v>
      </c>
      <c r="C16" s="16">
        <v>4</v>
      </c>
      <c r="D16" s="68">
        <v>145878514</v>
      </c>
      <c r="E16" s="69" t="s">
        <v>508</v>
      </c>
      <c r="F16" s="70"/>
      <c r="G16" s="70"/>
    </row>
    <row r="17" spans="1:10" x14ac:dyDescent="0.25">
      <c r="A17" s="57">
        <v>14</v>
      </c>
      <c r="B17" s="16" t="s">
        <v>509</v>
      </c>
      <c r="C17" s="16">
        <v>6</v>
      </c>
      <c r="D17" s="68">
        <v>40456631</v>
      </c>
      <c r="E17" s="69" t="s">
        <v>510</v>
      </c>
      <c r="F17" s="70"/>
      <c r="G17" s="70"/>
    </row>
    <row r="18" spans="1:10" x14ac:dyDescent="0.25">
      <c r="A18" s="57">
        <v>15</v>
      </c>
      <c r="B18" s="16" t="s">
        <v>511</v>
      </c>
      <c r="C18" s="16">
        <v>6</v>
      </c>
      <c r="D18" s="68">
        <v>109084356</v>
      </c>
      <c r="E18" s="69" t="s">
        <v>512</v>
      </c>
      <c r="F18" s="70"/>
      <c r="G18" s="70"/>
      <c r="I18" s="85" t="s">
        <v>842</v>
      </c>
      <c r="J18" s="85">
        <v>0.84699999999999998</v>
      </c>
    </row>
    <row r="19" spans="1:10" x14ac:dyDescent="0.25">
      <c r="A19" s="57">
        <v>16</v>
      </c>
      <c r="B19" s="16" t="s">
        <v>513</v>
      </c>
      <c r="C19" s="16">
        <v>6</v>
      </c>
      <c r="D19" s="68">
        <v>162953340</v>
      </c>
      <c r="E19" s="69" t="s">
        <v>514</v>
      </c>
      <c r="F19" s="70"/>
      <c r="G19" s="70"/>
      <c r="I19" s="85" t="s">
        <v>843</v>
      </c>
      <c r="J19" s="85">
        <v>1</v>
      </c>
    </row>
    <row r="20" spans="1:10" x14ac:dyDescent="0.25">
      <c r="A20" s="57">
        <v>17</v>
      </c>
      <c r="B20" s="16" t="s">
        <v>515</v>
      </c>
      <c r="C20" s="16">
        <v>7</v>
      </c>
      <c r="D20" s="68">
        <v>75001105</v>
      </c>
      <c r="E20" s="69" t="s">
        <v>516</v>
      </c>
      <c r="F20" s="70"/>
      <c r="G20" s="70"/>
    </row>
    <row r="21" spans="1:10" x14ac:dyDescent="0.25">
      <c r="A21" s="57">
        <v>18</v>
      </c>
      <c r="B21" s="16" t="s">
        <v>517</v>
      </c>
      <c r="C21" s="16">
        <v>7</v>
      </c>
      <c r="D21" s="68">
        <v>76446079</v>
      </c>
      <c r="E21" s="69" t="s">
        <v>518</v>
      </c>
      <c r="F21" s="16" t="s">
        <v>519</v>
      </c>
      <c r="G21" s="70"/>
    </row>
    <row r="22" spans="1:10" x14ac:dyDescent="0.25">
      <c r="A22" s="57">
        <v>19</v>
      </c>
      <c r="B22" s="16" t="s">
        <v>520</v>
      </c>
      <c r="C22" s="16">
        <v>8</v>
      </c>
      <c r="D22" s="68">
        <v>85242264</v>
      </c>
      <c r="E22" s="69" t="s">
        <v>521</v>
      </c>
      <c r="F22" s="70"/>
      <c r="G22" s="70"/>
    </row>
    <row r="23" spans="1:10" x14ac:dyDescent="0.25">
      <c r="A23" s="57">
        <v>20</v>
      </c>
      <c r="B23" s="16" t="s">
        <v>522</v>
      </c>
      <c r="C23" s="16">
        <v>9</v>
      </c>
      <c r="D23" s="68">
        <v>15624326</v>
      </c>
      <c r="E23" s="69" t="s">
        <v>523</v>
      </c>
      <c r="F23" s="70"/>
      <c r="G23" s="70"/>
    </row>
    <row r="24" spans="1:10" x14ac:dyDescent="0.25">
      <c r="A24" s="57">
        <v>21</v>
      </c>
      <c r="B24" s="16" t="s">
        <v>524</v>
      </c>
      <c r="C24" s="16">
        <v>9</v>
      </c>
      <c r="D24" s="68">
        <v>110972163</v>
      </c>
      <c r="E24" s="69" t="s">
        <v>525</v>
      </c>
      <c r="F24" s="70"/>
      <c r="G24" s="70"/>
    </row>
    <row r="25" spans="1:10" x14ac:dyDescent="0.25">
      <c r="A25" s="57">
        <v>22</v>
      </c>
      <c r="B25" s="16" t="s">
        <v>526</v>
      </c>
      <c r="C25" s="16">
        <v>9</v>
      </c>
      <c r="D25" s="68">
        <v>119418304</v>
      </c>
      <c r="E25" s="69" t="s">
        <v>527</v>
      </c>
      <c r="F25" s="70"/>
      <c r="G25" s="70"/>
    </row>
    <row r="26" spans="1:10" x14ac:dyDescent="0.25">
      <c r="A26" s="57">
        <v>23</v>
      </c>
      <c r="B26" s="16" t="s">
        <v>528</v>
      </c>
      <c r="C26" s="16">
        <v>9</v>
      </c>
      <c r="D26" s="68">
        <v>128500735</v>
      </c>
      <c r="E26" s="69" t="s">
        <v>529</v>
      </c>
      <c r="F26" s="70"/>
      <c r="G26" s="70"/>
    </row>
    <row r="27" spans="1:10" x14ac:dyDescent="0.25">
      <c r="A27" s="57">
        <v>24</v>
      </c>
      <c r="B27" s="16" t="s">
        <v>530</v>
      </c>
      <c r="C27" s="16">
        <v>10</v>
      </c>
      <c r="D27" s="68">
        <v>87400884</v>
      </c>
      <c r="E27" s="69" t="s">
        <v>531</v>
      </c>
      <c r="F27" s="70"/>
      <c r="G27" s="70"/>
      <c r="I27" s="85" t="s">
        <v>844</v>
      </c>
      <c r="J27" s="85">
        <v>1</v>
      </c>
    </row>
    <row r="28" spans="1:10" x14ac:dyDescent="0.25">
      <c r="A28" s="57">
        <v>25</v>
      </c>
      <c r="B28" s="16" t="s">
        <v>532</v>
      </c>
      <c r="C28" s="16">
        <v>10</v>
      </c>
      <c r="D28" s="68">
        <v>102385430</v>
      </c>
      <c r="E28" s="69" t="s">
        <v>533</v>
      </c>
      <c r="F28" s="70"/>
      <c r="G28" s="70"/>
      <c r="I28" s="85" t="s">
        <v>845</v>
      </c>
      <c r="J28" s="85">
        <v>0.89800000000000002</v>
      </c>
    </row>
    <row r="29" spans="1:10" x14ac:dyDescent="0.25">
      <c r="A29" s="57">
        <v>26</v>
      </c>
      <c r="B29" s="16" t="s">
        <v>534</v>
      </c>
      <c r="C29" s="16">
        <v>10</v>
      </c>
      <c r="D29" s="68">
        <v>104859028</v>
      </c>
      <c r="E29" s="69" t="s">
        <v>535</v>
      </c>
      <c r="F29" s="70"/>
      <c r="G29" s="70"/>
    </row>
    <row r="30" spans="1:10" x14ac:dyDescent="0.25">
      <c r="A30" s="57">
        <v>27</v>
      </c>
      <c r="B30" s="16" t="s">
        <v>536</v>
      </c>
      <c r="C30" s="16">
        <v>10</v>
      </c>
      <c r="D30" s="68">
        <v>114748339</v>
      </c>
      <c r="E30" s="69" t="s">
        <v>537</v>
      </c>
      <c r="F30" s="70"/>
      <c r="G30" s="70"/>
    </row>
    <row r="31" spans="1:10" x14ac:dyDescent="0.25">
      <c r="A31" s="57">
        <v>28</v>
      </c>
      <c r="B31" s="16" t="s">
        <v>538</v>
      </c>
      <c r="C31" s="16">
        <v>11</v>
      </c>
      <c r="D31" s="68">
        <v>43820854</v>
      </c>
      <c r="E31" s="69" t="s">
        <v>539</v>
      </c>
      <c r="F31" s="70"/>
      <c r="G31" s="70"/>
    </row>
    <row r="32" spans="1:10" x14ac:dyDescent="0.25">
      <c r="A32" s="57">
        <v>29</v>
      </c>
      <c r="B32" s="16" t="s">
        <v>540</v>
      </c>
      <c r="C32" s="16">
        <v>11</v>
      </c>
      <c r="D32" s="68">
        <v>114527614</v>
      </c>
      <c r="E32" s="69" t="s">
        <v>541</v>
      </c>
      <c r="F32" s="70"/>
      <c r="G32" s="70"/>
      <c r="I32" s="85" t="s">
        <v>846</v>
      </c>
      <c r="J32" s="85">
        <v>0.83899999999999997</v>
      </c>
    </row>
    <row r="33" spans="1:10" x14ac:dyDescent="0.25">
      <c r="A33" s="57">
        <v>30</v>
      </c>
      <c r="B33" s="16" t="s">
        <v>542</v>
      </c>
      <c r="C33" s="16">
        <v>12</v>
      </c>
      <c r="D33" s="68">
        <v>121347850</v>
      </c>
      <c r="E33" s="69" t="s">
        <v>543</v>
      </c>
      <c r="F33" s="16" t="s">
        <v>519</v>
      </c>
      <c r="G33" s="70"/>
    </row>
    <row r="34" spans="1:10" x14ac:dyDescent="0.25">
      <c r="A34" s="57">
        <v>31</v>
      </c>
      <c r="B34" s="16" t="s">
        <v>544</v>
      </c>
      <c r="C34" s="16">
        <v>14</v>
      </c>
      <c r="D34" s="68">
        <v>24998019</v>
      </c>
      <c r="E34" s="69" t="s">
        <v>545</v>
      </c>
      <c r="F34" s="70"/>
      <c r="G34" s="70"/>
    </row>
    <row r="35" spans="1:10" x14ac:dyDescent="0.25">
      <c r="A35" s="57">
        <v>32</v>
      </c>
      <c r="B35" s="16" t="s">
        <v>546</v>
      </c>
      <c r="C35" s="16">
        <v>14</v>
      </c>
      <c r="D35" s="68">
        <v>28806589</v>
      </c>
      <c r="E35" s="69" t="s">
        <v>547</v>
      </c>
      <c r="F35" s="70"/>
      <c r="G35" s="70"/>
      <c r="I35" s="85" t="s">
        <v>847</v>
      </c>
      <c r="J35" s="85">
        <v>1</v>
      </c>
    </row>
    <row r="36" spans="1:10" x14ac:dyDescent="0.25">
      <c r="A36" s="57">
        <v>33</v>
      </c>
      <c r="B36" s="16" t="s">
        <v>548</v>
      </c>
      <c r="C36" s="16">
        <v>15</v>
      </c>
      <c r="D36" s="68">
        <v>49535902</v>
      </c>
      <c r="E36" s="69" t="s">
        <v>549</v>
      </c>
      <c r="F36" s="70"/>
      <c r="G36" s="70"/>
    </row>
    <row r="37" spans="1:10" x14ac:dyDescent="0.25">
      <c r="A37" s="57">
        <v>34</v>
      </c>
      <c r="B37" s="16" t="s">
        <v>550</v>
      </c>
      <c r="C37" s="16">
        <v>16</v>
      </c>
      <c r="D37" s="68">
        <v>3567359</v>
      </c>
      <c r="E37" s="69" t="s">
        <v>551</v>
      </c>
      <c r="F37" s="163" t="s">
        <v>876</v>
      </c>
      <c r="G37" s="162"/>
    </row>
    <row r="38" spans="1:10" x14ac:dyDescent="0.25">
      <c r="A38" s="57">
        <v>35</v>
      </c>
      <c r="B38" s="16" t="s">
        <v>552</v>
      </c>
      <c r="C38" s="16">
        <v>16</v>
      </c>
      <c r="D38" s="68">
        <v>28240912</v>
      </c>
      <c r="E38" s="69" t="s">
        <v>553</v>
      </c>
      <c r="F38" s="70"/>
      <c r="G38" s="70"/>
      <c r="I38" s="85" t="s">
        <v>848</v>
      </c>
      <c r="J38" s="85">
        <v>0.876</v>
      </c>
    </row>
    <row r="39" spans="1:10" x14ac:dyDescent="0.25">
      <c r="A39" s="57">
        <v>36</v>
      </c>
      <c r="B39" s="16" t="s">
        <v>554</v>
      </c>
      <c r="C39" s="16">
        <v>16</v>
      </c>
      <c r="D39" s="68">
        <v>31037396</v>
      </c>
      <c r="E39" s="69" t="s">
        <v>555</v>
      </c>
      <c r="F39" s="70"/>
      <c r="G39" s="70"/>
      <c r="I39" s="85" t="s">
        <v>849</v>
      </c>
      <c r="J39" s="85">
        <v>0.96699999999999997</v>
      </c>
    </row>
    <row r="40" spans="1:10" x14ac:dyDescent="0.25">
      <c r="A40" s="57">
        <v>37</v>
      </c>
      <c r="B40" s="16" t="s">
        <v>556</v>
      </c>
      <c r="C40" s="16">
        <v>17</v>
      </c>
      <c r="D40" s="68">
        <v>5223976</v>
      </c>
      <c r="E40" s="69" t="s">
        <v>557</v>
      </c>
      <c r="F40" s="70"/>
      <c r="G40" s="70"/>
      <c r="I40" s="85" t="s">
        <v>850</v>
      </c>
      <c r="J40" s="85">
        <v>1</v>
      </c>
    </row>
    <row r="41" spans="1:10" x14ac:dyDescent="0.25">
      <c r="A41" s="57">
        <v>38</v>
      </c>
      <c r="B41" s="16" t="s">
        <v>558</v>
      </c>
      <c r="C41" s="16">
        <v>18</v>
      </c>
      <c r="D41" s="68">
        <v>19358886</v>
      </c>
      <c r="E41" s="69" t="s">
        <v>559</v>
      </c>
      <c r="F41" s="70"/>
      <c r="G41" s="70"/>
      <c r="I41" s="85" t="s">
        <v>851</v>
      </c>
      <c r="J41" s="85">
        <v>1</v>
      </c>
    </row>
    <row r="42" spans="1:10" x14ac:dyDescent="0.25">
      <c r="A42" s="57">
        <v>39</v>
      </c>
      <c r="B42" s="16" t="s">
        <v>560</v>
      </c>
      <c r="C42" s="16">
        <v>18</v>
      </c>
      <c r="D42" s="68">
        <v>55034299</v>
      </c>
      <c r="E42" s="69" t="s">
        <v>561</v>
      </c>
      <c r="F42" s="70"/>
      <c r="G42" s="70"/>
    </row>
    <row r="43" spans="1:10" x14ac:dyDescent="0.25">
      <c r="A43" s="57">
        <v>40</v>
      </c>
      <c r="B43" s="16" t="s">
        <v>562</v>
      </c>
      <c r="C43" s="16">
        <v>19</v>
      </c>
      <c r="D43" s="68">
        <v>18315825</v>
      </c>
      <c r="E43" s="69" t="s">
        <v>563</v>
      </c>
      <c r="F43" s="70"/>
      <c r="G43" s="70"/>
    </row>
    <row r="44" spans="1:10" x14ac:dyDescent="0.25">
      <c r="A44" s="57">
        <v>41</v>
      </c>
      <c r="B44" s="16" t="s">
        <v>564</v>
      </c>
      <c r="C44" s="16">
        <v>1</v>
      </c>
      <c r="D44" s="68">
        <v>47457264</v>
      </c>
      <c r="E44" s="69" t="s">
        <v>565</v>
      </c>
      <c r="F44" s="70"/>
      <c r="G44" s="70"/>
    </row>
    <row r="45" spans="1:10" x14ac:dyDescent="0.25">
      <c r="A45" s="57">
        <v>42</v>
      </c>
      <c r="B45" s="16" t="s">
        <v>566</v>
      </c>
      <c r="C45" s="16">
        <v>2</v>
      </c>
      <c r="D45" s="68">
        <v>164275935</v>
      </c>
      <c r="E45" s="69" t="s">
        <v>567</v>
      </c>
      <c r="F45" s="70"/>
      <c r="G45" s="70"/>
      <c r="I45" s="85" t="s">
        <v>852</v>
      </c>
      <c r="J45" s="85">
        <v>1</v>
      </c>
    </row>
    <row r="46" spans="1:10" x14ac:dyDescent="0.25">
      <c r="A46" s="57">
        <v>43</v>
      </c>
      <c r="B46" s="16" t="s">
        <v>568</v>
      </c>
      <c r="C46" s="16">
        <v>2</v>
      </c>
      <c r="D46" s="68">
        <v>207963763</v>
      </c>
      <c r="E46" s="69" t="s">
        <v>569</v>
      </c>
      <c r="F46" s="70"/>
      <c r="G46" s="70"/>
    </row>
    <row r="47" spans="1:10" x14ac:dyDescent="0.25">
      <c r="A47" s="57">
        <v>44</v>
      </c>
      <c r="B47" s="16" t="s">
        <v>570</v>
      </c>
      <c r="C47" s="16">
        <v>6</v>
      </c>
      <c r="D47" s="68">
        <v>137717234</v>
      </c>
      <c r="E47" s="69" t="s">
        <v>571</v>
      </c>
      <c r="F47" s="70"/>
      <c r="G47" s="70"/>
    </row>
    <row r="48" spans="1:10" x14ac:dyDescent="0.25">
      <c r="A48" s="57">
        <v>45</v>
      </c>
      <c r="B48" s="16" t="s">
        <v>572</v>
      </c>
      <c r="C48" s="16">
        <v>13</v>
      </c>
      <c r="D48" s="68">
        <v>78478920</v>
      </c>
      <c r="E48" s="69" t="s">
        <v>573</v>
      </c>
      <c r="F48" s="70"/>
      <c r="G48" s="70"/>
    </row>
    <row r="49" spans="1:10" x14ac:dyDescent="0.25">
      <c r="A49" s="57">
        <v>46</v>
      </c>
      <c r="B49" s="16" t="s">
        <v>574</v>
      </c>
      <c r="C49" s="16">
        <v>15</v>
      </c>
      <c r="D49" s="68">
        <v>70881044</v>
      </c>
      <c r="E49" s="69" t="s">
        <v>575</v>
      </c>
      <c r="F49" s="70"/>
      <c r="G49" s="70"/>
      <c r="I49" s="85" t="s">
        <v>853</v>
      </c>
      <c r="J49" s="85">
        <v>0.83899999999999997</v>
      </c>
    </row>
    <row r="50" spans="1:10" x14ac:dyDescent="0.25">
      <c r="A50" s="57">
        <v>47</v>
      </c>
      <c r="B50" s="16" t="s">
        <v>576</v>
      </c>
      <c r="C50" s="16">
        <v>16</v>
      </c>
      <c r="D50" s="68">
        <v>47620091</v>
      </c>
      <c r="E50" s="69" t="s">
        <v>577</v>
      </c>
      <c r="F50" s="70"/>
      <c r="G50" s="70"/>
    </row>
    <row r="51" spans="1:10" x14ac:dyDescent="0.25">
      <c r="A51" s="57">
        <v>48</v>
      </c>
      <c r="B51" s="16" t="s">
        <v>578</v>
      </c>
      <c r="C51" s="16">
        <v>17</v>
      </c>
      <c r="D51" s="68">
        <v>1951886</v>
      </c>
      <c r="E51" s="69" t="s">
        <v>579</v>
      </c>
      <c r="F51" s="70"/>
      <c r="G51" s="70"/>
      <c r="I51" s="85" t="s">
        <v>854</v>
      </c>
      <c r="J51" s="85">
        <v>1</v>
      </c>
    </row>
    <row r="52" spans="1:10" x14ac:dyDescent="0.25">
      <c r="A52" s="57">
        <v>49</v>
      </c>
      <c r="B52" s="16" t="s">
        <v>580</v>
      </c>
      <c r="C52" s="16">
        <v>21</v>
      </c>
      <c r="D52" s="68">
        <v>39213610</v>
      </c>
      <c r="E52" s="69" t="s">
        <v>581</v>
      </c>
      <c r="F52" s="70"/>
      <c r="G52" s="70"/>
    </row>
    <row r="53" spans="1:10" x14ac:dyDescent="0.25">
      <c r="A53" s="57">
        <v>50</v>
      </c>
      <c r="B53" s="16" t="s">
        <v>582</v>
      </c>
      <c r="C53" s="16">
        <v>2</v>
      </c>
      <c r="D53" s="68">
        <v>219057996</v>
      </c>
      <c r="E53" s="69" t="s">
        <v>583</v>
      </c>
      <c r="F53" s="70"/>
      <c r="G53" s="70"/>
    </row>
    <row r="54" spans="1:10" x14ac:dyDescent="0.25">
      <c r="A54" s="57">
        <v>51</v>
      </c>
      <c r="B54" s="16" t="s">
        <v>584</v>
      </c>
      <c r="C54" s="16">
        <v>8</v>
      </c>
      <c r="D54" s="68">
        <v>81538012</v>
      </c>
      <c r="E54" s="69" t="s">
        <v>585</v>
      </c>
      <c r="F54" s="70"/>
      <c r="G54" s="70"/>
    </row>
    <row r="55" spans="1:10" x14ac:dyDescent="0.25">
      <c r="A55" s="57">
        <v>52</v>
      </c>
      <c r="B55" s="16" t="s">
        <v>586</v>
      </c>
      <c r="C55" s="16">
        <v>6</v>
      </c>
      <c r="D55" s="68">
        <v>120227364</v>
      </c>
      <c r="E55" s="69" t="s">
        <v>587</v>
      </c>
      <c r="F55" s="70"/>
      <c r="G55" s="70"/>
      <c r="I55" s="85" t="s">
        <v>855</v>
      </c>
      <c r="J55" s="85">
        <v>1</v>
      </c>
    </row>
    <row r="56" spans="1:10" x14ac:dyDescent="0.25">
      <c r="A56" s="57">
        <v>53</v>
      </c>
      <c r="B56" s="16" t="s">
        <v>588</v>
      </c>
      <c r="C56" s="16">
        <v>7</v>
      </c>
      <c r="D56" s="68">
        <v>93035668</v>
      </c>
      <c r="E56" s="69" t="s">
        <v>589</v>
      </c>
      <c r="F56" s="16" t="s">
        <v>590</v>
      </c>
      <c r="G56" s="70"/>
      <c r="I56" s="85" t="s">
        <v>856</v>
      </c>
      <c r="J56" s="85">
        <v>0.93200000000000005</v>
      </c>
    </row>
    <row r="57" spans="1:10" x14ac:dyDescent="0.25">
      <c r="A57" s="57">
        <v>54</v>
      </c>
      <c r="B57" s="16" t="s">
        <v>591</v>
      </c>
      <c r="C57" s="16">
        <v>13</v>
      </c>
      <c r="D57" s="68">
        <v>65103705</v>
      </c>
      <c r="E57" s="69" t="s">
        <v>592</v>
      </c>
      <c r="F57" s="70"/>
      <c r="G57" s="70"/>
    </row>
    <row r="58" spans="1:10" x14ac:dyDescent="0.25">
      <c r="A58" s="57">
        <v>55</v>
      </c>
      <c r="B58" s="16" t="s">
        <v>593</v>
      </c>
      <c r="C58" s="16">
        <v>16</v>
      </c>
      <c r="D58" s="68">
        <v>29922838</v>
      </c>
      <c r="E58" s="69" t="s">
        <v>594</v>
      </c>
      <c r="F58" s="70"/>
      <c r="G58" s="70"/>
    </row>
    <row r="59" spans="1:10" x14ac:dyDescent="0.25">
      <c r="A59" s="57">
        <v>56</v>
      </c>
      <c r="B59" s="16" t="s">
        <v>595</v>
      </c>
      <c r="C59" s="16">
        <v>7</v>
      </c>
      <c r="D59" s="68">
        <v>95007450</v>
      </c>
      <c r="E59" s="69" t="s">
        <v>596</v>
      </c>
      <c r="F59" s="70"/>
      <c r="G59" s="70"/>
    </row>
    <row r="60" spans="1:10" x14ac:dyDescent="0.25">
      <c r="A60" s="90">
        <v>57</v>
      </c>
      <c r="B60" s="87" t="s">
        <v>597</v>
      </c>
      <c r="C60" s="87">
        <v>18</v>
      </c>
      <c r="D60" s="91">
        <v>38401669</v>
      </c>
      <c r="E60" s="92" t="s">
        <v>598</v>
      </c>
      <c r="F60" s="93"/>
      <c r="G60" s="93"/>
      <c r="H60" s="88"/>
      <c r="I60" s="89"/>
      <c r="J60" s="89"/>
    </row>
    <row r="61" spans="1:10" x14ac:dyDescent="0.25">
      <c r="A61" s="94"/>
      <c r="B61" s="95" t="s">
        <v>599</v>
      </c>
      <c r="C61" s="96"/>
      <c r="D61" s="96"/>
      <c r="E61" s="97"/>
      <c r="F61" s="96"/>
      <c r="G61" s="96"/>
    </row>
    <row r="62" spans="1:10" x14ac:dyDescent="0.25">
      <c r="A62" s="98">
        <v>58</v>
      </c>
      <c r="B62" s="99" t="s">
        <v>600</v>
      </c>
      <c r="C62" s="99">
        <v>1</v>
      </c>
      <c r="D62" s="100">
        <v>72523773</v>
      </c>
      <c r="E62" s="101" t="s">
        <v>601</v>
      </c>
      <c r="F62" s="102"/>
      <c r="G62" s="102"/>
      <c r="H62" s="103"/>
      <c r="I62" s="86"/>
      <c r="J62" s="86"/>
    </row>
    <row r="63" spans="1:10" x14ac:dyDescent="0.25">
      <c r="A63" s="57">
        <v>59</v>
      </c>
      <c r="B63" s="16" t="s">
        <v>602</v>
      </c>
      <c r="C63" s="16">
        <v>1</v>
      </c>
      <c r="D63" s="68">
        <v>74774781</v>
      </c>
      <c r="E63" s="69" t="s">
        <v>603</v>
      </c>
      <c r="F63" s="16" t="s">
        <v>604</v>
      </c>
      <c r="G63" s="16">
        <v>0.96599999999999997</v>
      </c>
      <c r="I63" s="85" t="s">
        <v>857</v>
      </c>
      <c r="J63" s="85">
        <v>0.96599999999999997</v>
      </c>
    </row>
    <row r="64" spans="1:10" x14ac:dyDescent="0.25">
      <c r="A64" s="57">
        <v>60</v>
      </c>
      <c r="B64" s="16" t="s">
        <v>605</v>
      </c>
      <c r="C64" s="16">
        <v>1</v>
      </c>
      <c r="D64" s="68">
        <v>78219349</v>
      </c>
      <c r="E64" s="69" t="s">
        <v>606</v>
      </c>
      <c r="F64" s="70"/>
      <c r="G64" s="70"/>
      <c r="I64" s="85" t="s">
        <v>858</v>
      </c>
      <c r="J64" s="85">
        <v>0.83100000000000007</v>
      </c>
    </row>
    <row r="65" spans="1:10" x14ac:dyDescent="0.25">
      <c r="A65" s="57">
        <v>61</v>
      </c>
      <c r="B65" s="16" t="s">
        <v>607</v>
      </c>
      <c r="C65" s="16">
        <v>1</v>
      </c>
      <c r="D65" s="68">
        <v>96696685</v>
      </c>
      <c r="E65" s="69" t="s">
        <v>608</v>
      </c>
      <c r="F65" s="70"/>
      <c r="G65" s="70"/>
      <c r="I65" s="85" t="s">
        <v>859</v>
      </c>
      <c r="J65" s="85">
        <v>1</v>
      </c>
    </row>
    <row r="66" spans="1:10" x14ac:dyDescent="0.25">
      <c r="A66" s="57">
        <v>62</v>
      </c>
      <c r="B66" s="16" t="s">
        <v>609</v>
      </c>
      <c r="C66" s="16">
        <v>1</v>
      </c>
      <c r="D66" s="68">
        <v>109956211</v>
      </c>
      <c r="E66" s="69" t="s">
        <v>610</v>
      </c>
      <c r="F66" s="70"/>
      <c r="G66" s="70"/>
    </row>
    <row r="67" spans="1:10" x14ac:dyDescent="0.25">
      <c r="A67" s="57">
        <v>63</v>
      </c>
      <c r="B67" s="16" t="s">
        <v>611</v>
      </c>
      <c r="C67" s="16">
        <v>1</v>
      </c>
      <c r="D67" s="68">
        <v>176156103</v>
      </c>
      <c r="E67" s="69" t="s">
        <v>612</v>
      </c>
      <c r="F67" s="70"/>
      <c r="G67" s="70"/>
    </row>
    <row r="68" spans="1:10" x14ac:dyDescent="0.25">
      <c r="A68" s="57">
        <v>64</v>
      </c>
      <c r="B68" s="16" t="s">
        <v>613</v>
      </c>
      <c r="C68" s="16">
        <v>2</v>
      </c>
      <c r="D68" s="68">
        <v>622348</v>
      </c>
      <c r="E68" s="69" t="s">
        <v>614</v>
      </c>
      <c r="F68" s="70"/>
      <c r="G68" s="70"/>
      <c r="I68" s="85" t="s">
        <v>860</v>
      </c>
      <c r="J68" s="85">
        <v>1</v>
      </c>
    </row>
    <row r="69" spans="1:10" x14ac:dyDescent="0.25">
      <c r="A69" s="57">
        <v>65</v>
      </c>
      <c r="B69" s="16" t="s">
        <v>615</v>
      </c>
      <c r="C69" s="16">
        <v>2</v>
      </c>
      <c r="D69" s="68">
        <v>25003800</v>
      </c>
      <c r="E69" s="69" t="s">
        <v>616</v>
      </c>
      <c r="F69" s="70"/>
      <c r="G69" s="70"/>
      <c r="I69" s="85" t="s">
        <v>861</v>
      </c>
      <c r="J69" s="85">
        <v>0.96699999999999997</v>
      </c>
    </row>
    <row r="70" spans="1:10" x14ac:dyDescent="0.25">
      <c r="A70" s="57">
        <v>66</v>
      </c>
      <c r="B70" s="16" t="s">
        <v>617</v>
      </c>
      <c r="C70" s="16">
        <v>2</v>
      </c>
      <c r="D70" s="68">
        <v>59159129</v>
      </c>
      <c r="E70" s="69" t="s">
        <v>618</v>
      </c>
      <c r="F70" s="70"/>
      <c r="G70" s="70"/>
    </row>
    <row r="71" spans="1:10" x14ac:dyDescent="0.25">
      <c r="A71" s="57">
        <v>67</v>
      </c>
      <c r="B71" s="16" t="s">
        <v>619</v>
      </c>
      <c r="C71" s="16">
        <v>2</v>
      </c>
      <c r="D71" s="68">
        <v>142759755</v>
      </c>
      <c r="E71" s="69" t="s">
        <v>620</v>
      </c>
      <c r="F71" s="70"/>
      <c r="G71" s="70"/>
    </row>
    <row r="72" spans="1:10" x14ac:dyDescent="0.25">
      <c r="A72" s="57">
        <v>68</v>
      </c>
      <c r="B72" s="16" t="s">
        <v>621</v>
      </c>
      <c r="C72" s="16">
        <v>3</v>
      </c>
      <c r="D72" s="68">
        <v>85890280</v>
      </c>
      <c r="E72" s="69" t="s">
        <v>622</v>
      </c>
      <c r="F72" s="16" t="s">
        <v>623</v>
      </c>
      <c r="G72" s="16">
        <v>0.95299999999999996</v>
      </c>
      <c r="I72" s="85" t="s">
        <v>862</v>
      </c>
      <c r="J72" s="85">
        <v>0.95300000000000007</v>
      </c>
    </row>
    <row r="73" spans="1:10" x14ac:dyDescent="0.25">
      <c r="A73" s="57">
        <v>69</v>
      </c>
      <c r="B73" s="16" t="s">
        <v>624</v>
      </c>
      <c r="C73" s="16">
        <v>3</v>
      </c>
      <c r="D73" s="68">
        <v>187306698</v>
      </c>
      <c r="E73" s="69" t="s">
        <v>625</v>
      </c>
      <c r="F73" s="16" t="s">
        <v>626</v>
      </c>
      <c r="G73" s="16">
        <v>1</v>
      </c>
      <c r="I73" s="85" t="s">
        <v>863</v>
      </c>
      <c r="J73" s="85">
        <v>1</v>
      </c>
    </row>
    <row r="74" spans="1:10" x14ac:dyDescent="0.25">
      <c r="A74" s="57">
        <v>70</v>
      </c>
      <c r="B74" s="16" t="s">
        <v>627</v>
      </c>
      <c r="C74" s="16">
        <v>4</v>
      </c>
      <c r="D74" s="68">
        <v>44877284</v>
      </c>
      <c r="E74" s="69" t="s">
        <v>628</v>
      </c>
      <c r="F74" s="70"/>
      <c r="G74" s="70"/>
    </row>
    <row r="75" spans="1:10" x14ac:dyDescent="0.25">
      <c r="A75" s="57">
        <v>71</v>
      </c>
      <c r="B75" s="16" t="s">
        <v>629</v>
      </c>
      <c r="C75" s="16">
        <v>4</v>
      </c>
      <c r="D75" s="68">
        <v>103407732</v>
      </c>
      <c r="E75" s="69" t="s">
        <v>630</v>
      </c>
      <c r="F75" s="70"/>
      <c r="G75" s="70"/>
    </row>
    <row r="76" spans="1:10" x14ac:dyDescent="0.25">
      <c r="A76" s="57">
        <v>72</v>
      </c>
      <c r="B76" s="16" t="s">
        <v>631</v>
      </c>
      <c r="C76" s="16">
        <v>5</v>
      </c>
      <c r="D76" s="68">
        <v>75050998</v>
      </c>
      <c r="E76" s="69" t="s">
        <v>632</v>
      </c>
      <c r="F76" s="70"/>
      <c r="G76" s="70"/>
      <c r="I76" s="85" t="s">
        <v>864</v>
      </c>
      <c r="J76" s="85">
        <v>1</v>
      </c>
    </row>
    <row r="77" spans="1:10" x14ac:dyDescent="0.25">
      <c r="A77" s="57">
        <v>73</v>
      </c>
      <c r="B77" s="16" t="s">
        <v>633</v>
      </c>
      <c r="C77" s="16">
        <v>6</v>
      </c>
      <c r="D77" s="68">
        <v>34671142</v>
      </c>
      <c r="E77" s="69" t="s">
        <v>634</v>
      </c>
      <c r="F77" s="70"/>
      <c r="G77" s="70"/>
    </row>
    <row r="78" spans="1:10" x14ac:dyDescent="0.25">
      <c r="A78" s="57">
        <v>74</v>
      </c>
      <c r="B78" s="16" t="s">
        <v>635</v>
      </c>
      <c r="C78" s="16">
        <v>6</v>
      </c>
      <c r="D78" s="68">
        <v>50953449</v>
      </c>
      <c r="E78" s="69" t="s">
        <v>636</v>
      </c>
      <c r="F78" s="16" t="s">
        <v>637</v>
      </c>
      <c r="G78" s="16">
        <v>0.90100000000000002</v>
      </c>
      <c r="I78" s="85" t="s">
        <v>865</v>
      </c>
      <c r="J78" s="85">
        <v>0.90100000000000002</v>
      </c>
    </row>
    <row r="79" spans="1:10" x14ac:dyDescent="0.25">
      <c r="A79" s="57">
        <v>75</v>
      </c>
      <c r="B79" s="16" t="s">
        <v>638</v>
      </c>
      <c r="C79" s="16">
        <v>8</v>
      </c>
      <c r="D79" s="68">
        <v>76969139</v>
      </c>
      <c r="E79" s="69" t="s">
        <v>639</v>
      </c>
      <c r="F79" s="70"/>
      <c r="G79" s="70"/>
      <c r="I79" s="85" t="s">
        <v>866</v>
      </c>
      <c r="J79" s="85">
        <v>1</v>
      </c>
    </row>
    <row r="80" spans="1:10" x14ac:dyDescent="0.25">
      <c r="A80" s="57">
        <v>76</v>
      </c>
      <c r="B80" s="16" t="s">
        <v>640</v>
      </c>
      <c r="C80" s="16">
        <v>9</v>
      </c>
      <c r="D80" s="68">
        <v>28404339</v>
      </c>
      <c r="E80" s="69" t="s">
        <v>641</v>
      </c>
      <c r="F80" s="70"/>
      <c r="G80" s="70"/>
    </row>
    <row r="81" spans="1:10" x14ac:dyDescent="0.25">
      <c r="A81" s="57">
        <v>77</v>
      </c>
      <c r="B81" s="16" t="s">
        <v>642</v>
      </c>
      <c r="C81" s="16">
        <v>11</v>
      </c>
      <c r="D81" s="68">
        <v>8630515</v>
      </c>
      <c r="E81" s="69" t="s">
        <v>643</v>
      </c>
      <c r="F81" s="16" t="s">
        <v>644</v>
      </c>
      <c r="G81" s="16">
        <v>1</v>
      </c>
      <c r="I81" s="85" t="s">
        <v>867</v>
      </c>
      <c r="J81" s="85">
        <v>1</v>
      </c>
    </row>
    <row r="82" spans="1:10" x14ac:dyDescent="0.25">
      <c r="A82" s="57">
        <v>78</v>
      </c>
      <c r="B82" s="16" t="s">
        <v>645</v>
      </c>
      <c r="C82" s="16">
        <v>11</v>
      </c>
      <c r="D82" s="68">
        <v>27641093</v>
      </c>
      <c r="E82" s="69" t="s">
        <v>646</v>
      </c>
      <c r="F82" s="16" t="s">
        <v>647</v>
      </c>
      <c r="G82" s="16">
        <v>0.91100000000000003</v>
      </c>
    </row>
    <row r="83" spans="1:10" x14ac:dyDescent="0.25">
      <c r="A83" s="57">
        <v>79</v>
      </c>
      <c r="B83" s="16" t="s">
        <v>648</v>
      </c>
      <c r="C83" s="16">
        <v>11</v>
      </c>
      <c r="D83" s="68">
        <v>47607569</v>
      </c>
      <c r="E83" s="69" t="s">
        <v>649</v>
      </c>
      <c r="F83" s="70"/>
      <c r="G83" s="70"/>
      <c r="I83" s="85" t="s">
        <v>868</v>
      </c>
      <c r="J83" s="85">
        <v>1</v>
      </c>
    </row>
    <row r="84" spans="1:10" x14ac:dyDescent="0.25">
      <c r="A84" s="57">
        <v>80</v>
      </c>
      <c r="B84" s="16" t="s">
        <v>650</v>
      </c>
      <c r="C84" s="16">
        <v>12</v>
      </c>
      <c r="D84" s="68">
        <v>48533735</v>
      </c>
      <c r="E84" s="69" t="s">
        <v>651</v>
      </c>
      <c r="F84" s="70"/>
      <c r="G84" s="70"/>
    </row>
    <row r="85" spans="1:10" x14ac:dyDescent="0.25">
      <c r="A85" s="57">
        <v>81</v>
      </c>
      <c r="B85" s="16" t="s">
        <v>652</v>
      </c>
      <c r="C85" s="16">
        <v>13</v>
      </c>
      <c r="D85" s="68">
        <v>26915782</v>
      </c>
      <c r="E85" s="69" t="s">
        <v>653</v>
      </c>
      <c r="F85" s="16" t="s">
        <v>654</v>
      </c>
      <c r="G85" s="16">
        <v>0.82299999999999995</v>
      </c>
    </row>
    <row r="86" spans="1:10" x14ac:dyDescent="0.25">
      <c r="A86" s="57">
        <v>82</v>
      </c>
      <c r="B86" s="16" t="s">
        <v>655</v>
      </c>
      <c r="C86" s="16">
        <v>13</v>
      </c>
      <c r="D86" s="68">
        <v>53000207</v>
      </c>
      <c r="E86" s="69" t="s">
        <v>656</v>
      </c>
      <c r="F86" s="70"/>
      <c r="G86" s="70"/>
    </row>
    <row r="87" spans="1:10" x14ac:dyDescent="0.25">
      <c r="A87" s="57">
        <v>83</v>
      </c>
      <c r="B87" s="16" t="s">
        <v>657</v>
      </c>
      <c r="C87" s="16">
        <v>14</v>
      </c>
      <c r="D87" s="68">
        <v>29584863</v>
      </c>
      <c r="E87" s="69" t="s">
        <v>547</v>
      </c>
      <c r="F87" s="16" t="s">
        <v>590</v>
      </c>
      <c r="G87" s="70"/>
    </row>
    <row r="88" spans="1:10" x14ac:dyDescent="0.25">
      <c r="A88" s="57">
        <v>84</v>
      </c>
      <c r="B88" s="16" t="s">
        <v>658</v>
      </c>
      <c r="C88" s="16">
        <v>14</v>
      </c>
      <c r="D88" s="68">
        <v>78969207</v>
      </c>
      <c r="E88" s="69" t="s">
        <v>659</v>
      </c>
      <c r="F88" s="70"/>
      <c r="G88" s="70"/>
    </row>
    <row r="89" spans="1:10" x14ac:dyDescent="0.25">
      <c r="A89" s="57">
        <v>85</v>
      </c>
      <c r="B89" s="16" t="s">
        <v>660</v>
      </c>
      <c r="C89" s="16">
        <v>15</v>
      </c>
      <c r="D89" s="68">
        <v>65864222</v>
      </c>
      <c r="E89" s="69" t="s">
        <v>661</v>
      </c>
      <c r="F89" s="16" t="s">
        <v>662</v>
      </c>
      <c r="G89" s="16">
        <v>1</v>
      </c>
      <c r="I89" s="85" t="s">
        <v>869</v>
      </c>
      <c r="J89" s="85">
        <v>1</v>
      </c>
    </row>
    <row r="90" spans="1:10" x14ac:dyDescent="0.25">
      <c r="A90" s="57">
        <v>86</v>
      </c>
      <c r="B90" s="16" t="s">
        <v>663</v>
      </c>
      <c r="C90" s="16">
        <v>16</v>
      </c>
      <c r="D90" s="68">
        <v>19842890</v>
      </c>
      <c r="E90" s="69" t="s">
        <v>664</v>
      </c>
      <c r="F90" s="16" t="s">
        <v>519</v>
      </c>
      <c r="G90" s="16" t="s">
        <v>665</v>
      </c>
      <c r="I90" s="85" t="s">
        <v>870</v>
      </c>
      <c r="J90" s="85">
        <v>0.88200000000000001</v>
      </c>
    </row>
    <row r="91" spans="1:10" x14ac:dyDescent="0.25">
      <c r="A91" s="57">
        <v>87</v>
      </c>
      <c r="B91" s="16" t="s">
        <v>666</v>
      </c>
      <c r="C91" s="16">
        <v>16</v>
      </c>
      <c r="D91" s="68">
        <v>28796987</v>
      </c>
      <c r="E91" s="69" t="s">
        <v>667</v>
      </c>
      <c r="F91" s="70"/>
      <c r="G91" s="70"/>
      <c r="I91" s="85" t="s">
        <v>871</v>
      </c>
      <c r="J91" s="85">
        <v>1</v>
      </c>
    </row>
    <row r="92" spans="1:10" x14ac:dyDescent="0.25">
      <c r="A92" s="57">
        <v>88</v>
      </c>
      <c r="B92" s="16" t="s">
        <v>668</v>
      </c>
      <c r="C92" s="16">
        <v>16</v>
      </c>
      <c r="D92" s="68">
        <v>52361075</v>
      </c>
      <c r="E92" s="69" t="s">
        <v>669</v>
      </c>
      <c r="F92" s="16" t="s">
        <v>670</v>
      </c>
      <c r="G92" s="16">
        <v>1</v>
      </c>
      <c r="I92" s="85" t="s">
        <v>670</v>
      </c>
      <c r="J92" s="85">
        <v>1</v>
      </c>
    </row>
    <row r="93" spans="1:10" x14ac:dyDescent="0.25">
      <c r="A93" s="57">
        <v>89</v>
      </c>
      <c r="B93" s="16" t="s">
        <v>671</v>
      </c>
      <c r="C93" s="16">
        <v>17</v>
      </c>
      <c r="D93" s="68">
        <v>76230166</v>
      </c>
      <c r="E93" s="69" t="s">
        <v>672</v>
      </c>
      <c r="F93" s="70"/>
      <c r="G93" s="70"/>
    </row>
    <row r="94" spans="1:10" x14ac:dyDescent="0.25">
      <c r="A94" s="57">
        <v>90</v>
      </c>
      <c r="B94" s="16" t="s">
        <v>673</v>
      </c>
      <c r="C94" s="16">
        <v>18</v>
      </c>
      <c r="D94" s="68">
        <v>55980115</v>
      </c>
      <c r="E94" s="69" t="s">
        <v>674</v>
      </c>
      <c r="F94" s="70"/>
      <c r="G94" s="70"/>
    </row>
    <row r="95" spans="1:10" x14ac:dyDescent="0.25">
      <c r="A95" s="57">
        <v>91</v>
      </c>
      <c r="B95" s="16" t="s">
        <v>675</v>
      </c>
      <c r="C95" s="16">
        <v>19</v>
      </c>
      <c r="D95" s="68">
        <v>39001372</v>
      </c>
      <c r="E95" s="69" t="s">
        <v>676</v>
      </c>
      <c r="F95" s="70"/>
      <c r="G95" s="70"/>
      <c r="I95" s="85" t="s">
        <v>872</v>
      </c>
      <c r="J95" s="85">
        <v>1</v>
      </c>
    </row>
    <row r="96" spans="1:10" x14ac:dyDescent="0.25">
      <c r="A96" s="57">
        <v>92</v>
      </c>
      <c r="B96" s="16" t="s">
        <v>677</v>
      </c>
      <c r="C96" s="16">
        <v>19</v>
      </c>
      <c r="D96" s="68">
        <v>50087459</v>
      </c>
      <c r="E96" s="69" t="s">
        <v>678</v>
      </c>
      <c r="F96" s="70"/>
      <c r="G96" s="70"/>
    </row>
    <row r="97" spans="1:10" x14ac:dyDescent="0.25">
      <c r="A97" s="57">
        <v>93</v>
      </c>
      <c r="B97" s="16" t="s">
        <v>679</v>
      </c>
      <c r="C97" s="16">
        <v>19</v>
      </c>
      <c r="D97" s="68">
        <v>50894012</v>
      </c>
      <c r="E97" s="69" t="s">
        <v>680</v>
      </c>
      <c r="F97" s="70"/>
      <c r="G97" s="70"/>
    </row>
    <row r="98" spans="1:10" x14ac:dyDescent="0.25">
      <c r="A98" s="57">
        <v>94</v>
      </c>
      <c r="B98" s="16" t="s">
        <v>681</v>
      </c>
      <c r="C98" s="16">
        <v>19</v>
      </c>
      <c r="D98" s="68">
        <v>52260843</v>
      </c>
      <c r="E98" s="69" t="s">
        <v>682</v>
      </c>
      <c r="F98" s="70"/>
      <c r="G98" s="70"/>
    </row>
    <row r="99" spans="1:10" x14ac:dyDescent="0.25">
      <c r="A99" s="57">
        <v>95</v>
      </c>
      <c r="B99" s="16" t="s">
        <v>683</v>
      </c>
      <c r="C99" s="16">
        <v>5</v>
      </c>
      <c r="D99" s="68">
        <v>153518086</v>
      </c>
      <c r="E99" s="69" t="s">
        <v>684</v>
      </c>
      <c r="F99" s="70"/>
      <c r="G99" s="70"/>
      <c r="I99" s="85" t="s">
        <v>873</v>
      </c>
      <c r="J99" s="85">
        <v>1</v>
      </c>
    </row>
    <row r="100" spans="1:10" x14ac:dyDescent="0.25">
      <c r="A100" s="57">
        <v>96</v>
      </c>
      <c r="B100" s="16" t="s">
        <v>685</v>
      </c>
      <c r="C100" s="16">
        <v>2</v>
      </c>
      <c r="D100" s="68">
        <v>226801046</v>
      </c>
      <c r="E100" s="69" t="s">
        <v>686</v>
      </c>
      <c r="F100" s="16" t="s">
        <v>687</v>
      </c>
      <c r="G100" s="16">
        <v>0.96299999999999997</v>
      </c>
      <c r="I100" s="85" t="s">
        <v>874</v>
      </c>
      <c r="J100" s="85">
        <v>0.96299999999999997</v>
      </c>
    </row>
    <row r="101" spans="1:10" x14ac:dyDescent="0.25">
      <c r="A101" s="90">
        <v>97</v>
      </c>
      <c r="B101" s="87" t="s">
        <v>688</v>
      </c>
      <c r="C101" s="87">
        <v>20</v>
      </c>
      <c r="D101" s="91">
        <v>50521269</v>
      </c>
      <c r="E101" s="92" t="s">
        <v>689</v>
      </c>
      <c r="F101" s="87"/>
      <c r="G101" s="87"/>
      <c r="H101" s="88"/>
      <c r="I101" s="89"/>
      <c r="J101" s="89"/>
    </row>
    <row r="104" spans="1:10" x14ac:dyDescent="0.25">
      <c r="A104" s="72"/>
    </row>
  </sheetData>
  <mergeCells count="8">
    <mergeCell ref="I2:I3"/>
    <mergeCell ref="J2:J3"/>
    <mergeCell ref="G2:G3"/>
    <mergeCell ref="A2:A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zoomScale="90" zoomScaleNormal="90" workbookViewId="0"/>
  </sheetViews>
  <sheetFormatPr defaultColWidth="10.140625" defaultRowHeight="15" customHeight="1" x14ac:dyDescent="0.2"/>
  <cols>
    <col min="1" max="1" width="10.140625" style="66"/>
    <col min="2" max="2" width="25.5703125" style="81" customWidth="1"/>
    <col min="3" max="3" width="10.140625" style="66"/>
    <col min="4" max="4" width="11.7109375" style="66" customWidth="1"/>
    <col min="5" max="5" width="19.5703125" style="66" customWidth="1"/>
    <col min="6" max="6" width="15.42578125" style="81" customWidth="1"/>
    <col min="7" max="7" width="10.140625" style="82"/>
    <col min="8" max="8" width="3" style="81" customWidth="1"/>
    <col min="9" max="9" width="14.5703125" style="85" customWidth="1"/>
    <col min="10" max="10" width="10.140625" style="85"/>
    <col min="11" max="16384" width="10.140625" style="66"/>
  </cols>
  <sheetData>
    <row r="1" spans="1:10" ht="15" customHeight="1" thickBot="1" x14ac:dyDescent="0.3">
      <c r="A1" s="204" t="s">
        <v>1075</v>
      </c>
      <c r="I1" s="194"/>
      <c r="J1" s="194"/>
    </row>
    <row r="2" spans="1:10" ht="15" customHeight="1" thickTop="1" thickBot="1" x14ac:dyDescent="0.25">
      <c r="A2" s="304" t="s">
        <v>475</v>
      </c>
      <c r="B2" s="71" t="s">
        <v>476</v>
      </c>
      <c r="C2" s="305" t="s">
        <v>690</v>
      </c>
      <c r="D2" s="306" t="s">
        <v>478</v>
      </c>
      <c r="E2" s="306" t="s">
        <v>479</v>
      </c>
      <c r="F2" s="296" t="s">
        <v>875</v>
      </c>
      <c r="G2" s="296" t="s">
        <v>821</v>
      </c>
      <c r="I2" s="296" t="s">
        <v>877</v>
      </c>
      <c r="J2" s="296" t="s">
        <v>821</v>
      </c>
    </row>
    <row r="3" spans="1:10" ht="15" customHeight="1" thickBot="1" x14ac:dyDescent="0.25">
      <c r="A3" s="299"/>
      <c r="B3" s="105" t="s">
        <v>480</v>
      </c>
      <c r="C3" s="301"/>
      <c r="D3" s="303"/>
      <c r="E3" s="303"/>
      <c r="F3" s="297"/>
      <c r="G3" s="297"/>
      <c r="I3" s="297"/>
      <c r="J3" s="297"/>
    </row>
    <row r="4" spans="1:10" ht="15" customHeight="1" thickTop="1" x14ac:dyDescent="0.2">
      <c r="A4" s="57">
        <v>1</v>
      </c>
      <c r="B4" s="16" t="s">
        <v>691</v>
      </c>
      <c r="C4" s="16">
        <v>1</v>
      </c>
      <c r="D4" s="73">
        <v>153258013</v>
      </c>
      <c r="E4" s="69" t="s">
        <v>692</v>
      </c>
      <c r="F4" s="104"/>
    </row>
    <row r="5" spans="1:10" ht="15" customHeight="1" x14ac:dyDescent="0.2">
      <c r="A5" s="57">
        <v>2</v>
      </c>
      <c r="B5" s="16" t="s">
        <v>693</v>
      </c>
      <c r="C5" s="16">
        <v>1</v>
      </c>
      <c r="D5" s="73">
        <v>168639127</v>
      </c>
      <c r="E5" s="69" t="s">
        <v>694</v>
      </c>
      <c r="F5" s="104"/>
    </row>
    <row r="6" spans="1:10" ht="15" customHeight="1" x14ac:dyDescent="0.2">
      <c r="A6" s="57">
        <v>3</v>
      </c>
      <c r="B6" s="16" t="s">
        <v>695</v>
      </c>
      <c r="C6" s="16">
        <v>2</v>
      </c>
      <c r="D6" s="73">
        <v>66054152</v>
      </c>
      <c r="E6" s="69" t="s">
        <v>696</v>
      </c>
      <c r="F6" s="104"/>
    </row>
    <row r="7" spans="1:10" ht="15" customHeight="1" x14ac:dyDescent="0.2">
      <c r="A7" s="57">
        <v>4</v>
      </c>
      <c r="B7" s="16" t="s">
        <v>697</v>
      </c>
      <c r="C7" s="16">
        <v>2</v>
      </c>
      <c r="D7" s="73">
        <v>187823643</v>
      </c>
      <c r="E7" s="69" t="s">
        <v>698</v>
      </c>
      <c r="F7" s="104"/>
      <c r="I7" s="85" t="s">
        <v>878</v>
      </c>
      <c r="J7" s="85">
        <v>1</v>
      </c>
    </row>
    <row r="8" spans="1:10" ht="15" customHeight="1" x14ac:dyDescent="0.2">
      <c r="A8" s="57">
        <v>5</v>
      </c>
      <c r="B8" s="16" t="s">
        <v>699</v>
      </c>
      <c r="C8" s="16">
        <v>3</v>
      </c>
      <c r="D8" s="73">
        <v>130816923</v>
      </c>
      <c r="E8" s="69" t="s">
        <v>700</v>
      </c>
      <c r="F8" s="104"/>
    </row>
    <row r="9" spans="1:10" ht="15" customHeight="1" x14ac:dyDescent="0.2">
      <c r="A9" s="57">
        <v>6</v>
      </c>
      <c r="B9" s="16" t="s">
        <v>701</v>
      </c>
      <c r="C9" s="16">
        <v>3</v>
      </c>
      <c r="D9" s="73">
        <v>158280303</v>
      </c>
      <c r="E9" s="69" t="s">
        <v>702</v>
      </c>
      <c r="F9" s="104"/>
    </row>
    <row r="10" spans="1:10" ht="15" customHeight="1" x14ac:dyDescent="0.2">
      <c r="A10" s="57">
        <v>7</v>
      </c>
      <c r="B10" s="16" t="s">
        <v>703</v>
      </c>
      <c r="C10" s="16">
        <v>4</v>
      </c>
      <c r="D10" s="73">
        <v>56177507</v>
      </c>
      <c r="E10" s="69" t="s">
        <v>704</v>
      </c>
      <c r="F10" s="104"/>
      <c r="I10" s="85" t="s">
        <v>879</v>
      </c>
      <c r="J10" s="85">
        <v>1</v>
      </c>
    </row>
    <row r="11" spans="1:10" ht="15" customHeight="1" x14ac:dyDescent="0.2">
      <c r="A11" s="57">
        <v>8</v>
      </c>
      <c r="B11" s="16" t="s">
        <v>705</v>
      </c>
      <c r="C11" s="16">
        <v>4</v>
      </c>
      <c r="D11" s="73">
        <v>89932144</v>
      </c>
      <c r="E11" s="69" t="s">
        <v>706</v>
      </c>
      <c r="F11" s="104"/>
    </row>
    <row r="12" spans="1:10" ht="15" customHeight="1" x14ac:dyDescent="0.2">
      <c r="A12" s="57">
        <v>9</v>
      </c>
      <c r="B12" s="16" t="s">
        <v>707</v>
      </c>
      <c r="C12" s="16">
        <v>4</v>
      </c>
      <c r="D12" s="73">
        <v>124286398</v>
      </c>
      <c r="E12" s="69" t="s">
        <v>708</v>
      </c>
      <c r="F12" s="109"/>
      <c r="G12" s="164"/>
      <c r="H12" s="152"/>
      <c r="I12" s="165"/>
    </row>
    <row r="13" spans="1:10" ht="15" customHeight="1" x14ac:dyDescent="0.2">
      <c r="A13" s="57">
        <v>10</v>
      </c>
      <c r="B13" s="16" t="s">
        <v>709</v>
      </c>
      <c r="C13" s="16">
        <v>5</v>
      </c>
      <c r="D13" s="73">
        <v>55897651</v>
      </c>
      <c r="E13" s="69" t="s">
        <v>710</v>
      </c>
      <c r="F13" s="132" t="s">
        <v>958</v>
      </c>
      <c r="G13" s="202">
        <v>0.877</v>
      </c>
      <c r="H13" s="152"/>
      <c r="I13" s="165"/>
    </row>
    <row r="14" spans="1:10" ht="15" customHeight="1" x14ac:dyDescent="0.2">
      <c r="A14" s="57">
        <v>11</v>
      </c>
      <c r="B14" s="16" t="s">
        <v>711</v>
      </c>
      <c r="C14" s="16">
        <v>5</v>
      </c>
      <c r="D14" s="73">
        <v>176460183</v>
      </c>
      <c r="E14" s="69" t="s">
        <v>712</v>
      </c>
      <c r="F14" s="104"/>
    </row>
    <row r="15" spans="1:10" ht="15" customHeight="1" x14ac:dyDescent="0.2">
      <c r="A15" s="57">
        <v>12</v>
      </c>
      <c r="B15" s="16" t="s">
        <v>713</v>
      </c>
      <c r="C15" s="16">
        <v>6</v>
      </c>
      <c r="D15" s="73">
        <v>32489714</v>
      </c>
      <c r="E15" s="69" t="s">
        <v>714</v>
      </c>
      <c r="F15" s="104"/>
    </row>
    <row r="16" spans="1:10" ht="15" customHeight="1" x14ac:dyDescent="0.2">
      <c r="A16" s="57">
        <v>13</v>
      </c>
      <c r="B16" s="16" t="s">
        <v>715</v>
      </c>
      <c r="C16" s="16">
        <v>6</v>
      </c>
      <c r="D16" s="73">
        <v>34302989</v>
      </c>
      <c r="E16" s="69" t="s">
        <v>716</v>
      </c>
      <c r="F16" s="104"/>
      <c r="I16" s="85" t="s">
        <v>880</v>
      </c>
      <c r="J16" s="85">
        <v>1</v>
      </c>
    </row>
    <row r="17" spans="1:10" ht="15" customHeight="1" x14ac:dyDescent="0.2">
      <c r="A17" s="57">
        <v>14</v>
      </c>
      <c r="B17" s="16" t="s">
        <v>717</v>
      </c>
      <c r="C17" s="16">
        <v>7</v>
      </c>
      <c r="D17" s="73">
        <v>27190296</v>
      </c>
      <c r="E17" s="69" t="s">
        <v>718</v>
      </c>
      <c r="F17" s="104"/>
    </row>
    <row r="18" spans="1:10" ht="15" customHeight="1" x14ac:dyDescent="0.2">
      <c r="A18" s="57">
        <v>15</v>
      </c>
      <c r="B18" s="16" t="s">
        <v>719</v>
      </c>
      <c r="C18" s="16">
        <v>8</v>
      </c>
      <c r="D18" s="73">
        <v>23659269</v>
      </c>
      <c r="E18" s="69" t="s">
        <v>720</v>
      </c>
      <c r="F18" s="104"/>
      <c r="I18" s="85" t="s">
        <v>881</v>
      </c>
      <c r="J18" s="85">
        <v>0.95500000000000007</v>
      </c>
    </row>
    <row r="19" spans="1:10" ht="15" customHeight="1" x14ac:dyDescent="0.2">
      <c r="A19" s="57">
        <v>16</v>
      </c>
      <c r="B19" s="16" t="s">
        <v>721</v>
      </c>
      <c r="C19" s="16">
        <v>8</v>
      </c>
      <c r="D19" s="73">
        <v>72676782</v>
      </c>
      <c r="E19" s="69" t="s">
        <v>722</v>
      </c>
      <c r="F19" s="104"/>
      <c r="I19" s="85" t="s">
        <v>882</v>
      </c>
      <c r="J19" s="85">
        <v>1</v>
      </c>
    </row>
    <row r="20" spans="1:10" ht="15" customHeight="1" x14ac:dyDescent="0.2">
      <c r="A20" s="57">
        <v>17</v>
      </c>
      <c r="B20" s="16" t="s">
        <v>723</v>
      </c>
      <c r="C20" s="16">
        <v>9</v>
      </c>
      <c r="D20" s="73">
        <v>106775741</v>
      </c>
      <c r="E20" s="69" t="s">
        <v>724</v>
      </c>
      <c r="F20" s="104"/>
    </row>
    <row r="21" spans="1:10" ht="15" customHeight="1" x14ac:dyDescent="0.2">
      <c r="A21" s="57">
        <v>18</v>
      </c>
      <c r="B21" s="16" t="s">
        <v>725</v>
      </c>
      <c r="C21" s="16">
        <v>10</v>
      </c>
      <c r="D21" s="73">
        <v>104477433</v>
      </c>
      <c r="E21" s="69" t="s">
        <v>726</v>
      </c>
      <c r="F21" s="104"/>
    </row>
    <row r="22" spans="1:10" ht="15" customHeight="1" x14ac:dyDescent="0.2">
      <c r="A22" s="57">
        <v>19</v>
      </c>
      <c r="B22" s="16" t="s">
        <v>727</v>
      </c>
      <c r="C22" s="16">
        <v>11</v>
      </c>
      <c r="D22" s="73">
        <v>63619188</v>
      </c>
      <c r="E22" s="69" t="s">
        <v>728</v>
      </c>
      <c r="F22" s="104"/>
    </row>
    <row r="23" spans="1:10" ht="15" customHeight="1" x14ac:dyDescent="0.2">
      <c r="A23" s="57">
        <v>20</v>
      </c>
      <c r="B23" s="16" t="s">
        <v>729</v>
      </c>
      <c r="C23" s="16">
        <v>12</v>
      </c>
      <c r="D23" s="73">
        <v>123006063</v>
      </c>
      <c r="E23" s="69" t="s">
        <v>730</v>
      </c>
      <c r="F23" s="152"/>
      <c r="I23" s="85" t="s">
        <v>883</v>
      </c>
      <c r="J23" s="85">
        <v>1</v>
      </c>
    </row>
    <row r="24" spans="1:10" ht="15" customHeight="1" x14ac:dyDescent="0.2">
      <c r="A24" s="57">
        <v>21</v>
      </c>
      <c r="B24" s="16" t="s">
        <v>731</v>
      </c>
      <c r="C24" s="16">
        <v>15</v>
      </c>
      <c r="D24" s="73">
        <v>29495555</v>
      </c>
      <c r="E24" s="69" t="s">
        <v>732</v>
      </c>
      <c r="F24" s="3" t="s">
        <v>733</v>
      </c>
    </row>
    <row r="25" spans="1:10" ht="15" customHeight="1" x14ac:dyDescent="0.2">
      <c r="A25" s="57">
        <v>22</v>
      </c>
      <c r="B25" s="16" t="s">
        <v>734</v>
      </c>
      <c r="C25" s="16">
        <v>15</v>
      </c>
      <c r="D25" s="73">
        <v>54291890</v>
      </c>
      <c r="E25" s="69" t="s">
        <v>735</v>
      </c>
      <c r="F25" s="104"/>
      <c r="I25" s="85" t="s">
        <v>884</v>
      </c>
      <c r="J25" s="85">
        <v>0.92500000000000004</v>
      </c>
    </row>
    <row r="26" spans="1:10" ht="15" customHeight="1" x14ac:dyDescent="0.2">
      <c r="A26" s="57">
        <v>23</v>
      </c>
      <c r="B26" s="16" t="s">
        <v>736</v>
      </c>
      <c r="C26" s="16">
        <v>15</v>
      </c>
      <c r="D26" s="73">
        <v>64820205</v>
      </c>
      <c r="E26" s="69" t="s">
        <v>737</v>
      </c>
      <c r="F26" s="104"/>
      <c r="I26" s="85" t="s">
        <v>885</v>
      </c>
      <c r="J26" s="85">
        <v>1</v>
      </c>
    </row>
    <row r="27" spans="1:10" ht="15" customHeight="1" x14ac:dyDescent="0.2">
      <c r="A27" s="57">
        <v>24</v>
      </c>
      <c r="B27" s="16" t="s">
        <v>738</v>
      </c>
      <c r="C27" s="16">
        <v>16</v>
      </c>
      <c r="D27" s="73">
        <v>80092291</v>
      </c>
      <c r="E27" s="69" t="s">
        <v>739</v>
      </c>
      <c r="F27" s="104"/>
    </row>
    <row r="28" spans="1:10" ht="15" customHeight="1" x14ac:dyDescent="0.2">
      <c r="A28" s="57">
        <v>25</v>
      </c>
      <c r="B28" s="16" t="s">
        <v>740</v>
      </c>
      <c r="C28" s="16">
        <v>17</v>
      </c>
      <c r="D28" s="73">
        <v>17360924</v>
      </c>
      <c r="E28" s="69" t="s">
        <v>741</v>
      </c>
      <c r="F28" s="104"/>
    </row>
    <row r="29" spans="1:10" ht="15" customHeight="1" x14ac:dyDescent="0.2">
      <c r="A29" s="57">
        <v>26</v>
      </c>
      <c r="B29" s="16" t="s">
        <v>742</v>
      </c>
      <c r="C29" s="16">
        <v>17</v>
      </c>
      <c r="D29" s="73">
        <v>65964940</v>
      </c>
      <c r="E29" s="69" t="s">
        <v>743</v>
      </c>
      <c r="F29" s="3" t="s">
        <v>744</v>
      </c>
      <c r="G29" s="106">
        <v>1</v>
      </c>
      <c r="I29" s="85" t="s">
        <v>886</v>
      </c>
      <c r="J29" s="85">
        <v>1</v>
      </c>
    </row>
    <row r="30" spans="1:10" ht="15" customHeight="1" x14ac:dyDescent="0.2">
      <c r="A30" s="57">
        <v>27</v>
      </c>
      <c r="B30" s="16" t="s">
        <v>745</v>
      </c>
      <c r="C30" s="16">
        <v>18</v>
      </c>
      <c r="D30" s="73">
        <v>58996864</v>
      </c>
      <c r="E30" s="69" t="s">
        <v>746</v>
      </c>
      <c r="F30" s="104"/>
    </row>
    <row r="31" spans="1:10" ht="15" customHeight="1" x14ac:dyDescent="0.2">
      <c r="A31" s="57">
        <v>28</v>
      </c>
      <c r="B31" s="16" t="s">
        <v>747</v>
      </c>
      <c r="C31" s="16">
        <v>19</v>
      </c>
      <c r="D31" s="73">
        <v>18250135</v>
      </c>
      <c r="E31" s="69" t="s">
        <v>748</v>
      </c>
      <c r="F31" s="104"/>
    </row>
    <row r="32" spans="1:10" ht="15" customHeight="1" x14ac:dyDescent="0.2">
      <c r="A32" s="57">
        <v>29</v>
      </c>
      <c r="B32" s="16" t="s">
        <v>749</v>
      </c>
      <c r="C32" s="16">
        <v>19</v>
      </c>
      <c r="D32" s="73">
        <v>38516786</v>
      </c>
      <c r="E32" s="69" t="s">
        <v>750</v>
      </c>
      <c r="F32" s="104"/>
    </row>
    <row r="33" spans="1:10" ht="15" customHeight="1" x14ac:dyDescent="0.2">
      <c r="A33" s="57">
        <v>30</v>
      </c>
      <c r="B33" s="16" t="s">
        <v>751</v>
      </c>
      <c r="C33" s="16">
        <v>20</v>
      </c>
      <c r="D33" s="73">
        <v>6571374</v>
      </c>
      <c r="E33" s="69" t="s">
        <v>752</v>
      </c>
      <c r="F33" s="104"/>
    </row>
    <row r="34" spans="1:10" ht="15" customHeight="1" x14ac:dyDescent="0.2">
      <c r="A34" s="57">
        <v>31</v>
      </c>
      <c r="B34" s="16" t="s">
        <v>753</v>
      </c>
      <c r="C34" s="16">
        <v>20</v>
      </c>
      <c r="D34" s="73">
        <v>33487376</v>
      </c>
      <c r="E34" s="69" t="s">
        <v>754</v>
      </c>
      <c r="F34" s="104"/>
      <c r="I34" s="85" t="s">
        <v>887</v>
      </c>
      <c r="J34" s="85">
        <v>1</v>
      </c>
    </row>
    <row r="35" spans="1:10" ht="15" customHeight="1" x14ac:dyDescent="0.2">
      <c r="A35" s="57">
        <v>32</v>
      </c>
      <c r="B35" s="16" t="s">
        <v>755</v>
      </c>
      <c r="C35" s="16">
        <v>20</v>
      </c>
      <c r="D35" s="73">
        <v>44992238</v>
      </c>
      <c r="E35" s="69" t="s">
        <v>756</v>
      </c>
      <c r="F35" s="104"/>
      <c r="I35" s="85" t="s">
        <v>888</v>
      </c>
      <c r="J35" s="85">
        <v>0.86899999999999999</v>
      </c>
    </row>
    <row r="36" spans="1:10" ht="15" customHeight="1" x14ac:dyDescent="0.2">
      <c r="A36" s="114"/>
      <c r="B36" s="115" t="s">
        <v>757</v>
      </c>
      <c r="C36" s="116"/>
      <c r="D36" s="116"/>
      <c r="E36" s="116"/>
      <c r="F36" s="115"/>
      <c r="G36" s="117"/>
      <c r="H36" s="110"/>
      <c r="I36" s="118"/>
      <c r="J36" s="118"/>
    </row>
    <row r="37" spans="1:10" ht="15" customHeight="1" x14ac:dyDescent="0.2">
      <c r="A37" s="57">
        <v>33</v>
      </c>
      <c r="B37" s="16" t="s">
        <v>758</v>
      </c>
      <c r="C37" s="16">
        <v>7</v>
      </c>
      <c r="D37" s="73">
        <v>26363764</v>
      </c>
      <c r="E37" s="69" t="s">
        <v>759</v>
      </c>
      <c r="F37" s="109"/>
    </row>
    <row r="38" spans="1:10" ht="15" customHeight="1" x14ac:dyDescent="0.2">
      <c r="A38" s="114"/>
      <c r="B38" s="115" t="s">
        <v>599</v>
      </c>
      <c r="C38" s="116"/>
      <c r="D38" s="116"/>
      <c r="E38" s="116"/>
      <c r="F38" s="115"/>
      <c r="G38" s="117"/>
      <c r="H38" s="110"/>
      <c r="I38" s="118"/>
      <c r="J38" s="118"/>
    </row>
    <row r="39" spans="1:10" ht="15" customHeight="1" x14ac:dyDescent="0.2">
      <c r="A39" s="57">
        <v>34</v>
      </c>
      <c r="B39" s="16" t="s">
        <v>760</v>
      </c>
      <c r="C39" s="16">
        <v>1</v>
      </c>
      <c r="D39" s="73">
        <v>119376110</v>
      </c>
      <c r="E39" s="69" t="s">
        <v>761</v>
      </c>
      <c r="F39" s="3" t="s">
        <v>762</v>
      </c>
      <c r="G39" s="106">
        <v>0.80900000000000005</v>
      </c>
    </row>
    <row r="40" spans="1:10" ht="15" customHeight="1" x14ac:dyDescent="0.2">
      <c r="A40" s="57">
        <v>35</v>
      </c>
      <c r="B40" s="16" t="s">
        <v>763</v>
      </c>
      <c r="C40" s="16">
        <v>1</v>
      </c>
      <c r="D40" s="73">
        <v>170619613</v>
      </c>
      <c r="E40" s="69" t="s">
        <v>764</v>
      </c>
      <c r="F40" s="104"/>
      <c r="I40" s="85" t="s">
        <v>889</v>
      </c>
      <c r="J40" s="85">
        <v>0.93400000000000005</v>
      </c>
    </row>
    <row r="41" spans="1:10" ht="15" customHeight="1" x14ac:dyDescent="0.2">
      <c r="A41" s="57">
        <v>36</v>
      </c>
      <c r="B41" s="16" t="s">
        <v>765</v>
      </c>
      <c r="C41" s="16">
        <v>1</v>
      </c>
      <c r="D41" s="73">
        <v>217820132</v>
      </c>
      <c r="E41" s="69" t="s">
        <v>766</v>
      </c>
      <c r="F41" s="104"/>
      <c r="I41" s="85" t="s">
        <v>890</v>
      </c>
      <c r="J41" s="85">
        <v>0.96099999999999997</v>
      </c>
    </row>
    <row r="42" spans="1:10" ht="15" customHeight="1" x14ac:dyDescent="0.2">
      <c r="A42" s="57">
        <v>37</v>
      </c>
      <c r="B42" s="16" t="s">
        <v>767</v>
      </c>
      <c r="C42" s="16">
        <v>2</v>
      </c>
      <c r="D42" s="73">
        <v>165221337</v>
      </c>
      <c r="E42" s="69" t="s">
        <v>768</v>
      </c>
      <c r="F42" s="104"/>
    </row>
    <row r="43" spans="1:10" ht="15" customHeight="1" x14ac:dyDescent="0.2">
      <c r="A43" s="57">
        <v>38</v>
      </c>
      <c r="B43" s="16" t="s">
        <v>769</v>
      </c>
      <c r="C43" s="16">
        <v>3</v>
      </c>
      <c r="D43" s="73">
        <v>12464342</v>
      </c>
      <c r="E43" s="69" t="s">
        <v>770</v>
      </c>
      <c r="F43" s="104"/>
    </row>
    <row r="44" spans="1:10" ht="15" customHeight="1" x14ac:dyDescent="0.2">
      <c r="A44" s="57">
        <v>39</v>
      </c>
      <c r="B44" s="16" t="s">
        <v>771</v>
      </c>
      <c r="C44" s="16">
        <v>3</v>
      </c>
      <c r="D44" s="73">
        <v>52612526</v>
      </c>
      <c r="E44" s="69" t="s">
        <v>822</v>
      </c>
      <c r="F44" s="3" t="s">
        <v>590</v>
      </c>
      <c r="G44" s="107"/>
      <c r="I44" s="85" t="s">
        <v>891</v>
      </c>
      <c r="J44" s="85">
        <v>0.875</v>
      </c>
    </row>
    <row r="45" spans="1:10" ht="15" customHeight="1" x14ac:dyDescent="0.2">
      <c r="A45" s="57">
        <v>40</v>
      </c>
      <c r="B45" s="16" t="s">
        <v>772</v>
      </c>
      <c r="C45" s="16">
        <v>3</v>
      </c>
      <c r="D45" s="73">
        <v>64693298</v>
      </c>
      <c r="E45" s="69" t="s">
        <v>773</v>
      </c>
      <c r="F45" s="3" t="s">
        <v>774</v>
      </c>
      <c r="G45" s="108">
        <v>1</v>
      </c>
      <c r="I45" s="85" t="s">
        <v>892</v>
      </c>
      <c r="J45" s="85">
        <v>1</v>
      </c>
    </row>
    <row r="46" spans="1:10" ht="15" customHeight="1" x14ac:dyDescent="0.2">
      <c r="A46" s="57">
        <v>41</v>
      </c>
      <c r="B46" s="16" t="s">
        <v>775</v>
      </c>
      <c r="C46" s="16">
        <v>5</v>
      </c>
      <c r="D46" s="73">
        <v>118757185</v>
      </c>
      <c r="E46" s="69" t="s">
        <v>776</v>
      </c>
      <c r="F46" s="104"/>
      <c r="I46" s="85" t="s">
        <v>893</v>
      </c>
      <c r="J46" s="85">
        <v>1</v>
      </c>
    </row>
    <row r="47" spans="1:10" ht="15" customHeight="1" x14ac:dyDescent="0.2">
      <c r="A47" s="57">
        <v>42</v>
      </c>
      <c r="B47" s="16" t="s">
        <v>777</v>
      </c>
      <c r="C47" s="16">
        <v>5</v>
      </c>
      <c r="D47" s="73">
        <v>173253421</v>
      </c>
      <c r="E47" s="69" t="s">
        <v>778</v>
      </c>
      <c r="F47" s="104"/>
      <c r="I47" s="85" t="s">
        <v>894</v>
      </c>
      <c r="J47" s="85">
        <v>1</v>
      </c>
    </row>
    <row r="48" spans="1:10" ht="15" customHeight="1" x14ac:dyDescent="0.2">
      <c r="A48" s="57">
        <v>43</v>
      </c>
      <c r="B48" s="16" t="s">
        <v>779</v>
      </c>
      <c r="C48" s="16">
        <v>6</v>
      </c>
      <c r="D48" s="73">
        <v>6683751</v>
      </c>
      <c r="E48" s="69" t="s">
        <v>780</v>
      </c>
      <c r="F48" s="3" t="s">
        <v>781</v>
      </c>
      <c r="G48" s="106">
        <v>0.83499999999999996</v>
      </c>
    </row>
    <row r="49" spans="1:10" ht="15" customHeight="1" x14ac:dyDescent="0.2">
      <c r="A49" s="57">
        <v>44</v>
      </c>
      <c r="B49" s="16" t="s">
        <v>782</v>
      </c>
      <c r="C49" s="16">
        <v>6</v>
      </c>
      <c r="D49" s="73">
        <v>43872529</v>
      </c>
      <c r="E49" s="69" t="s">
        <v>783</v>
      </c>
      <c r="F49" s="104"/>
    </row>
    <row r="50" spans="1:10" ht="15" customHeight="1" x14ac:dyDescent="0.2">
      <c r="A50" s="57">
        <v>45</v>
      </c>
      <c r="B50" s="16" t="s">
        <v>784</v>
      </c>
      <c r="C50" s="16">
        <v>6</v>
      </c>
      <c r="D50" s="73">
        <v>127493809</v>
      </c>
      <c r="E50" s="69" t="s">
        <v>785</v>
      </c>
      <c r="F50" s="3" t="s">
        <v>590</v>
      </c>
    </row>
    <row r="51" spans="1:10" ht="15" customHeight="1" x14ac:dyDescent="0.2">
      <c r="A51" s="57">
        <v>46</v>
      </c>
      <c r="B51" s="16" t="s">
        <v>786</v>
      </c>
      <c r="C51" s="16">
        <v>7</v>
      </c>
      <c r="D51" s="73">
        <v>25825139</v>
      </c>
      <c r="E51" s="69" t="s">
        <v>787</v>
      </c>
      <c r="F51" s="3" t="s">
        <v>788</v>
      </c>
      <c r="G51" s="106">
        <v>0.93799999999999994</v>
      </c>
      <c r="I51" s="85" t="s">
        <v>788</v>
      </c>
      <c r="J51" s="85">
        <v>0.93799999999999994</v>
      </c>
    </row>
    <row r="52" spans="1:10" ht="15" customHeight="1" x14ac:dyDescent="0.2">
      <c r="A52" s="57">
        <v>47</v>
      </c>
      <c r="B52" s="16" t="s">
        <v>789</v>
      </c>
      <c r="C52" s="16">
        <v>12</v>
      </c>
      <c r="D52" s="73">
        <v>26362631</v>
      </c>
      <c r="E52" s="69" t="s">
        <v>790</v>
      </c>
      <c r="F52" s="3" t="s">
        <v>791</v>
      </c>
      <c r="G52" s="106">
        <v>0.91300000000000003</v>
      </c>
      <c r="I52" s="85" t="s">
        <v>895</v>
      </c>
      <c r="J52" s="85">
        <v>0.91300000000000003</v>
      </c>
    </row>
    <row r="53" spans="1:10" ht="15" customHeight="1" x14ac:dyDescent="0.2">
      <c r="A53" s="57">
        <v>48</v>
      </c>
      <c r="B53" s="16" t="s">
        <v>792</v>
      </c>
      <c r="C53" s="16">
        <v>12</v>
      </c>
      <c r="D53" s="73">
        <v>52628951</v>
      </c>
      <c r="E53" s="69" t="s">
        <v>793</v>
      </c>
      <c r="F53" s="104"/>
    </row>
    <row r="54" spans="1:10" ht="15" customHeight="1" x14ac:dyDescent="0.2">
      <c r="A54" s="90">
        <v>49</v>
      </c>
      <c r="B54" s="87" t="s">
        <v>794</v>
      </c>
      <c r="C54" s="87">
        <v>22</v>
      </c>
      <c r="D54" s="111">
        <v>27779477</v>
      </c>
      <c r="E54" s="92" t="s">
        <v>795</v>
      </c>
      <c r="F54" s="112"/>
      <c r="G54" s="113"/>
      <c r="H54" s="83"/>
      <c r="I54" s="89"/>
      <c r="J54" s="89"/>
    </row>
    <row r="56" spans="1:10" ht="15" customHeight="1" x14ac:dyDescent="0.2">
      <c r="A56" s="74"/>
    </row>
    <row r="57" spans="1:10" ht="15" customHeight="1" x14ac:dyDescent="0.2">
      <c r="A57" s="72"/>
    </row>
  </sheetData>
  <mergeCells count="8">
    <mergeCell ref="I2:I3"/>
    <mergeCell ref="J2:J3"/>
    <mergeCell ref="G2:G3"/>
    <mergeCell ref="A2:A3"/>
    <mergeCell ref="C2:C3"/>
    <mergeCell ref="D2:D3"/>
    <mergeCell ref="E2:E3"/>
    <mergeCell ref="F2:F3"/>
  </mergeCells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workbookViewId="0">
      <selection activeCell="F40" sqref="F40"/>
    </sheetView>
  </sheetViews>
  <sheetFormatPr defaultRowHeight="12.75" x14ac:dyDescent="0.2"/>
  <cols>
    <col min="1" max="1" width="25.85546875" style="130" customWidth="1"/>
    <col min="2" max="2" width="10.28515625" style="130" customWidth="1"/>
    <col min="3" max="3" width="10.7109375" style="130" customWidth="1"/>
    <col min="4" max="4" width="10.28515625" style="130" customWidth="1"/>
    <col min="5" max="5" width="8.7109375" style="130" customWidth="1"/>
    <col min="6" max="6" width="11.28515625" style="130" customWidth="1"/>
    <col min="7" max="7" width="11.85546875" style="130" customWidth="1"/>
    <col min="8" max="8" width="10.5703125" style="130" customWidth="1"/>
    <col min="9" max="16384" width="9.140625" style="130"/>
  </cols>
  <sheetData>
    <row r="1" spans="1:8" ht="16.5" x14ac:dyDescent="0.2">
      <c r="A1" s="212" t="s">
        <v>1111</v>
      </c>
    </row>
    <row r="2" spans="1:8" x14ac:dyDescent="0.2">
      <c r="A2" s="186"/>
      <c r="B2" s="309" t="s">
        <v>466</v>
      </c>
      <c r="C2" s="309"/>
      <c r="D2" s="309"/>
      <c r="E2" s="211"/>
      <c r="F2" s="309" t="s">
        <v>472</v>
      </c>
      <c r="G2" s="309"/>
      <c r="H2" s="309"/>
    </row>
    <row r="3" spans="1:8" ht="26.25" thickBot="1" x14ac:dyDescent="0.25">
      <c r="A3" s="188"/>
      <c r="B3" s="213" t="s">
        <v>922</v>
      </c>
      <c r="C3" s="213" t="s">
        <v>923</v>
      </c>
      <c r="D3" s="213" t="s">
        <v>1009</v>
      </c>
      <c r="E3" s="213"/>
      <c r="F3" s="213" t="s">
        <v>922</v>
      </c>
      <c r="G3" s="213" t="s">
        <v>923</v>
      </c>
      <c r="H3" s="213" t="s">
        <v>1009</v>
      </c>
    </row>
    <row r="4" spans="1:8" ht="13.5" thickTop="1" x14ac:dyDescent="0.2">
      <c r="A4" s="43"/>
      <c r="B4" s="214"/>
      <c r="C4" s="214"/>
      <c r="D4" s="214"/>
      <c r="E4" s="214"/>
      <c r="F4" s="214"/>
      <c r="G4" s="214"/>
      <c r="H4" s="214"/>
    </row>
    <row r="5" spans="1:8" x14ac:dyDescent="0.2">
      <c r="A5" s="43" t="s">
        <v>1012</v>
      </c>
      <c r="B5" s="214">
        <v>1.3</v>
      </c>
      <c r="C5" s="214">
        <v>1.2</v>
      </c>
      <c r="D5" s="214">
        <v>1.9</v>
      </c>
      <c r="E5" s="214"/>
      <c r="F5" s="214">
        <v>1.3</v>
      </c>
      <c r="G5" s="214">
        <v>1.3</v>
      </c>
      <c r="H5" s="214">
        <v>1.9</v>
      </c>
    </row>
    <row r="6" spans="1:8" x14ac:dyDescent="0.2">
      <c r="A6" s="43"/>
      <c r="B6" s="214"/>
      <c r="C6" s="214"/>
      <c r="D6" s="214"/>
      <c r="E6" s="214"/>
      <c r="F6" s="214"/>
      <c r="G6" s="214"/>
      <c r="H6" s="214"/>
    </row>
    <row r="7" spans="1:8" x14ac:dyDescent="0.2">
      <c r="A7" s="215" t="s">
        <v>1014</v>
      </c>
      <c r="B7" s="214"/>
      <c r="C7" s="214"/>
      <c r="D7" s="214"/>
      <c r="E7" s="214"/>
      <c r="F7" s="214"/>
      <c r="G7" s="214"/>
      <c r="H7" s="214"/>
    </row>
    <row r="8" spans="1:8" x14ac:dyDescent="0.2">
      <c r="A8" s="130" t="s">
        <v>1008</v>
      </c>
      <c r="B8" s="216">
        <v>1</v>
      </c>
      <c r="C8" s="217">
        <v>0.75</v>
      </c>
      <c r="D8" s="216">
        <v>1</v>
      </c>
      <c r="E8" s="194"/>
      <c r="F8" s="216">
        <v>1</v>
      </c>
      <c r="G8" s="216">
        <v>0.7</v>
      </c>
      <c r="H8" s="216">
        <v>1</v>
      </c>
    </row>
    <row r="9" spans="1:8" x14ac:dyDescent="0.2">
      <c r="A9" s="130" t="s">
        <v>1083</v>
      </c>
      <c r="B9" s="194" t="s">
        <v>61</v>
      </c>
      <c r="C9" s="194" t="s">
        <v>61</v>
      </c>
      <c r="D9" s="194" t="s">
        <v>61</v>
      </c>
      <c r="E9" s="194"/>
      <c r="F9" s="216">
        <v>1</v>
      </c>
      <c r="G9" s="216" t="s">
        <v>61</v>
      </c>
      <c r="H9" s="216">
        <v>1</v>
      </c>
    </row>
    <row r="10" spans="1:8" x14ac:dyDescent="0.2">
      <c r="A10" s="130" t="s">
        <v>1065</v>
      </c>
      <c r="B10" s="216" t="s">
        <v>61</v>
      </c>
      <c r="C10" s="217" t="s">
        <v>61</v>
      </c>
      <c r="D10" s="216">
        <v>1</v>
      </c>
      <c r="E10" s="194"/>
      <c r="F10" s="194" t="s">
        <v>61</v>
      </c>
      <c r="G10" s="194" t="s">
        <v>61</v>
      </c>
      <c r="H10" s="194" t="s">
        <v>61</v>
      </c>
    </row>
    <row r="11" spans="1:8" x14ac:dyDescent="0.2">
      <c r="A11" s="130" t="s">
        <v>1010</v>
      </c>
      <c r="B11" s="216">
        <v>1</v>
      </c>
      <c r="C11" s="216">
        <v>0.12</v>
      </c>
      <c r="D11" s="194" t="s">
        <v>61</v>
      </c>
      <c r="E11" s="194"/>
      <c r="F11" s="194" t="s">
        <v>61</v>
      </c>
      <c r="G11" s="194" t="s">
        <v>61</v>
      </c>
      <c r="H11" s="194" t="s">
        <v>61</v>
      </c>
    </row>
    <row r="12" spans="1:8" x14ac:dyDescent="0.2">
      <c r="A12" s="130" t="s">
        <v>1011</v>
      </c>
      <c r="B12" s="216">
        <v>0.43</v>
      </c>
      <c r="C12" s="216">
        <v>0.17</v>
      </c>
      <c r="D12" s="216">
        <v>0.19</v>
      </c>
      <c r="E12" s="194"/>
      <c r="F12" s="194" t="s">
        <v>61</v>
      </c>
      <c r="G12" s="194" t="s">
        <v>61</v>
      </c>
      <c r="H12" s="194" t="s">
        <v>61</v>
      </c>
    </row>
    <row r="13" spans="1:8" x14ac:dyDescent="0.2">
      <c r="B13" s="194"/>
      <c r="C13" s="194"/>
      <c r="D13" s="194"/>
      <c r="E13" s="194"/>
      <c r="F13" s="194"/>
      <c r="G13" s="194"/>
      <c r="H13" s="194"/>
    </row>
    <row r="14" spans="1:8" x14ac:dyDescent="0.2">
      <c r="A14" s="74" t="s">
        <v>1013</v>
      </c>
      <c r="B14" s="194"/>
      <c r="C14" s="194"/>
      <c r="D14" s="194"/>
      <c r="E14" s="194"/>
      <c r="F14" s="194"/>
      <c r="G14" s="194"/>
      <c r="H14" s="194"/>
    </row>
    <row r="15" spans="1:8" x14ac:dyDescent="0.2">
      <c r="A15" s="130" t="s">
        <v>1008</v>
      </c>
      <c r="B15" s="218">
        <v>66842</v>
      </c>
      <c r="C15" s="218">
        <v>12389</v>
      </c>
      <c r="D15" s="218">
        <v>34840</v>
      </c>
      <c r="E15" s="218"/>
      <c r="F15" s="218">
        <v>66692</v>
      </c>
      <c r="G15" s="219">
        <v>12389</v>
      </c>
      <c r="H15" s="219">
        <v>34840</v>
      </c>
    </row>
    <row r="16" spans="1:8" x14ac:dyDescent="0.2">
      <c r="A16" s="130" t="s">
        <v>1083</v>
      </c>
      <c r="B16" s="194" t="s">
        <v>61</v>
      </c>
      <c r="C16" s="194" t="s">
        <v>61</v>
      </c>
      <c r="D16" s="194" t="s">
        <v>61</v>
      </c>
      <c r="E16" s="218"/>
      <c r="F16" s="218">
        <v>66440</v>
      </c>
      <c r="G16" s="219" t="s">
        <v>61</v>
      </c>
      <c r="H16" s="219">
        <v>40530</v>
      </c>
    </row>
    <row r="17" spans="1:11" ht="15" x14ac:dyDescent="0.25">
      <c r="A17" s="130" t="s">
        <v>1065</v>
      </c>
      <c r="B17" s="218" t="s">
        <v>61</v>
      </c>
      <c r="C17" s="218" t="s">
        <v>61</v>
      </c>
      <c r="D17" s="218">
        <v>12171</v>
      </c>
      <c r="E17" s="218"/>
      <c r="F17" s="218" t="s">
        <v>61</v>
      </c>
      <c r="G17" s="219" t="s">
        <v>61</v>
      </c>
      <c r="H17" s="219" t="s">
        <v>61</v>
      </c>
      <c r="J17" s="220"/>
      <c r="K17" s="221"/>
    </row>
    <row r="18" spans="1:11" x14ac:dyDescent="0.2">
      <c r="A18" s="130" t="s">
        <v>1010</v>
      </c>
      <c r="B18" s="219">
        <v>63746</v>
      </c>
      <c r="C18" s="219">
        <v>1500</v>
      </c>
      <c r="D18" s="219">
        <v>1500</v>
      </c>
      <c r="E18" s="219"/>
      <c r="F18" s="219" t="s">
        <v>61</v>
      </c>
      <c r="G18" s="219" t="s">
        <v>61</v>
      </c>
      <c r="H18" s="219" t="s">
        <v>61</v>
      </c>
    </row>
    <row r="19" spans="1:11" x14ac:dyDescent="0.2">
      <c r="A19" s="130" t="s">
        <v>1011</v>
      </c>
      <c r="B19" s="219">
        <v>6073</v>
      </c>
      <c r="C19" s="219">
        <v>3813</v>
      </c>
      <c r="D19" s="219">
        <v>4407</v>
      </c>
      <c r="E19" s="219"/>
      <c r="F19" s="219" t="s">
        <v>61</v>
      </c>
      <c r="G19" s="219" t="s">
        <v>61</v>
      </c>
      <c r="H19" s="219" t="s">
        <v>61</v>
      </c>
    </row>
    <row r="20" spans="1:11" x14ac:dyDescent="0.2">
      <c r="A20" s="74"/>
      <c r="B20" s="194"/>
      <c r="C20" s="194"/>
      <c r="D20" s="194"/>
      <c r="E20" s="194"/>
      <c r="F20" s="194"/>
      <c r="G20" s="194"/>
      <c r="H20" s="194"/>
    </row>
    <row r="21" spans="1:11" ht="16.5" x14ac:dyDescent="0.25">
      <c r="A21" s="74" t="s">
        <v>1112</v>
      </c>
      <c r="B21" s="194"/>
      <c r="C21" s="194"/>
      <c r="D21" s="194"/>
      <c r="E21" s="194"/>
      <c r="F21" s="194"/>
      <c r="G21" s="194"/>
      <c r="H21" s="194"/>
    </row>
    <row r="22" spans="1:11" x14ac:dyDescent="0.2">
      <c r="A22" s="130" t="s">
        <v>1008</v>
      </c>
      <c r="B22" s="307">
        <v>1.7000000000000001E-2</v>
      </c>
      <c r="C22" s="307"/>
      <c r="D22" s="307"/>
      <c r="E22" s="222"/>
      <c r="F22" s="307">
        <v>7.0000000000000001E-3</v>
      </c>
      <c r="G22" s="307"/>
      <c r="H22" s="307"/>
    </row>
    <row r="23" spans="1:11" x14ac:dyDescent="0.2">
      <c r="A23" s="130" t="s">
        <v>1083</v>
      </c>
      <c r="B23" s="222"/>
      <c r="C23" s="222" t="s">
        <v>61</v>
      </c>
      <c r="D23" s="222"/>
      <c r="E23" s="222"/>
      <c r="F23" s="222"/>
      <c r="G23" s="222" t="s">
        <v>1084</v>
      </c>
      <c r="H23" s="222"/>
    </row>
    <row r="24" spans="1:11" x14ac:dyDescent="0.2">
      <c r="A24" s="130" t="s">
        <v>1065</v>
      </c>
      <c r="B24" s="307" t="s">
        <v>1066</v>
      </c>
      <c r="C24" s="307"/>
      <c r="D24" s="307"/>
      <c r="E24" s="222"/>
      <c r="F24" s="307" t="s">
        <v>61</v>
      </c>
      <c r="G24" s="307"/>
      <c r="H24" s="307"/>
    </row>
    <row r="25" spans="1:11" x14ac:dyDescent="0.2">
      <c r="A25" s="130" t="s">
        <v>1010</v>
      </c>
      <c r="B25" s="307" t="s">
        <v>1067</v>
      </c>
      <c r="C25" s="307"/>
      <c r="D25" s="307"/>
      <c r="E25" s="222"/>
      <c r="F25" s="307" t="s">
        <v>61</v>
      </c>
      <c r="G25" s="307"/>
      <c r="H25" s="307"/>
    </row>
    <row r="26" spans="1:11" x14ac:dyDescent="0.2">
      <c r="A26" s="44" t="s">
        <v>1011</v>
      </c>
      <c r="B26" s="308">
        <v>8.0000000000000002E-3</v>
      </c>
      <c r="C26" s="308"/>
      <c r="D26" s="308"/>
      <c r="E26" s="223"/>
      <c r="F26" s="308" t="s">
        <v>61</v>
      </c>
      <c r="G26" s="308"/>
      <c r="H26" s="308"/>
      <c r="I26" s="43"/>
      <c r="J26" s="43"/>
    </row>
    <row r="27" spans="1:11" x14ac:dyDescent="0.2">
      <c r="A27" s="210" t="s">
        <v>1064</v>
      </c>
    </row>
    <row r="28" spans="1:11" x14ac:dyDescent="0.2">
      <c r="A28" s="224" t="s">
        <v>1068</v>
      </c>
    </row>
    <row r="29" spans="1:11" x14ac:dyDescent="0.2">
      <c r="A29" s="224" t="s">
        <v>1071</v>
      </c>
    </row>
    <row r="30" spans="1:11" x14ac:dyDescent="0.2">
      <c r="A30" s="210" t="s">
        <v>1092</v>
      </c>
    </row>
  </sheetData>
  <mergeCells count="10">
    <mergeCell ref="B25:D25"/>
    <mergeCell ref="F25:H25"/>
    <mergeCell ref="B26:D26"/>
    <mergeCell ref="F26:H26"/>
    <mergeCell ref="B2:D2"/>
    <mergeCell ref="F2:H2"/>
    <mergeCell ref="B22:D22"/>
    <mergeCell ref="F22:H22"/>
    <mergeCell ref="B24:D24"/>
    <mergeCell ref="F24:H24"/>
  </mergeCells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 x14ac:dyDescent="0.2"/>
  <cols>
    <col min="1" max="1" width="12.28515625" style="38" bestFit="1" customWidth="1"/>
    <col min="2" max="2" width="10" style="36" bestFit="1" customWidth="1"/>
    <col min="3" max="3" width="15" style="36" customWidth="1"/>
    <col min="4" max="4" width="10" style="36" bestFit="1" customWidth="1"/>
    <col min="5" max="5" width="15.140625" style="36" bestFit="1" customWidth="1"/>
    <col min="6" max="6" width="10" style="36" bestFit="1" customWidth="1"/>
    <col min="7" max="7" width="11" style="36" bestFit="1" customWidth="1"/>
    <col min="8" max="9" width="9.140625" style="36"/>
    <col min="10" max="10" width="10" style="36" bestFit="1" customWidth="1"/>
    <col min="11" max="11" width="11" style="36" bestFit="1" customWidth="1"/>
    <col min="12" max="12" width="10" style="36" bestFit="1" customWidth="1"/>
    <col min="13" max="13" width="15.140625" style="36" bestFit="1" customWidth="1"/>
    <col min="14" max="14" width="10" style="36" bestFit="1" customWidth="1"/>
    <col min="15" max="15" width="11" style="36" bestFit="1" customWidth="1"/>
    <col min="16" max="16" width="10" style="36" bestFit="1" customWidth="1"/>
    <col min="17" max="17" width="11" style="36" bestFit="1" customWidth="1"/>
    <col min="18" max="18" width="10" style="36" bestFit="1" customWidth="1"/>
    <col min="19" max="19" width="11" style="36" bestFit="1" customWidth="1"/>
    <col min="20" max="24" width="9.140625" style="36"/>
    <col min="25" max="25" width="10" style="36" customWidth="1"/>
    <col min="26" max="26" width="9.140625" style="36"/>
    <col min="27" max="27" width="13" style="36" customWidth="1"/>
    <col min="28" max="29" width="9.140625" style="36"/>
    <col min="30" max="30" width="11.5703125" style="36" customWidth="1"/>
    <col min="31" max="16384" width="9.140625" style="36"/>
  </cols>
  <sheetData>
    <row r="1" spans="1:30" s="146" customFormat="1" ht="15.75" x14ac:dyDescent="0.25">
      <c r="A1" s="203" t="s">
        <v>1110</v>
      </c>
    </row>
    <row r="2" spans="1:30" x14ac:dyDescent="0.2">
      <c r="A2" s="35"/>
      <c r="B2" s="309" t="s">
        <v>8</v>
      </c>
      <c r="C2" s="309"/>
      <c r="D2" s="309" t="s">
        <v>9</v>
      </c>
      <c r="E2" s="309"/>
      <c r="F2" s="309" t="s">
        <v>6</v>
      </c>
      <c r="G2" s="309"/>
      <c r="H2" s="309" t="s">
        <v>437</v>
      </c>
      <c r="I2" s="309"/>
      <c r="J2" s="309" t="s">
        <v>60</v>
      </c>
      <c r="K2" s="309"/>
      <c r="L2" s="309" t="s">
        <v>3</v>
      </c>
      <c r="M2" s="309"/>
      <c r="N2" s="309" t="s">
        <v>77</v>
      </c>
      <c r="O2" s="309"/>
      <c r="P2" s="309" t="s">
        <v>10</v>
      </c>
      <c r="Q2" s="309"/>
      <c r="R2" s="309" t="s">
        <v>11</v>
      </c>
      <c r="S2" s="309"/>
      <c r="T2" s="309">
        <v>1958</v>
      </c>
      <c r="U2" s="309"/>
      <c r="V2" s="309" t="s">
        <v>27</v>
      </c>
      <c r="W2" s="309"/>
      <c r="X2" s="309" t="s">
        <v>78</v>
      </c>
      <c r="Y2" s="309"/>
      <c r="Z2" s="309" t="s">
        <v>30</v>
      </c>
      <c r="AA2" s="309"/>
    </row>
    <row r="3" spans="1:30" ht="13.5" thickBot="1" x14ac:dyDescent="0.25">
      <c r="A3" s="37"/>
      <c r="B3" s="37" t="s">
        <v>435</v>
      </c>
      <c r="C3" s="37" t="s">
        <v>436</v>
      </c>
      <c r="D3" s="37" t="s">
        <v>435</v>
      </c>
      <c r="E3" s="37" t="s">
        <v>436</v>
      </c>
      <c r="F3" s="37" t="s">
        <v>435</v>
      </c>
      <c r="G3" s="37" t="s">
        <v>436</v>
      </c>
      <c r="H3" s="37" t="s">
        <v>435</v>
      </c>
      <c r="I3" s="37" t="s">
        <v>436</v>
      </c>
      <c r="J3" s="37" t="s">
        <v>435</v>
      </c>
      <c r="K3" s="37" t="s">
        <v>436</v>
      </c>
      <c r="L3" s="37" t="s">
        <v>435</v>
      </c>
      <c r="M3" s="37" t="s">
        <v>436</v>
      </c>
      <c r="N3" s="37" t="s">
        <v>435</v>
      </c>
      <c r="O3" s="37" t="s">
        <v>436</v>
      </c>
      <c r="P3" s="37" t="s">
        <v>435</v>
      </c>
      <c r="Q3" s="37" t="s">
        <v>436</v>
      </c>
      <c r="R3" s="37" t="s">
        <v>435</v>
      </c>
      <c r="S3" s="37" t="s">
        <v>436</v>
      </c>
      <c r="T3" s="37" t="s">
        <v>435</v>
      </c>
      <c r="U3" s="37" t="s">
        <v>436</v>
      </c>
      <c r="V3" s="37" t="s">
        <v>435</v>
      </c>
      <c r="W3" s="37" t="s">
        <v>436</v>
      </c>
      <c r="X3" s="37" t="s">
        <v>435</v>
      </c>
      <c r="Y3" s="37" t="s">
        <v>436</v>
      </c>
      <c r="Z3" s="37" t="s">
        <v>435</v>
      </c>
      <c r="AA3" s="37" t="s">
        <v>436</v>
      </c>
    </row>
    <row r="4" spans="1:30" ht="13.5" thickTop="1" x14ac:dyDescent="0.2">
      <c r="A4" s="36"/>
      <c r="H4" s="36" t="s">
        <v>302</v>
      </c>
      <c r="I4" s="36" t="s">
        <v>446</v>
      </c>
    </row>
    <row r="5" spans="1:30" x14ac:dyDescent="0.2">
      <c r="A5" s="38" t="s">
        <v>303</v>
      </c>
      <c r="B5" s="36">
        <v>3376</v>
      </c>
      <c r="C5" s="36" t="s">
        <v>304</v>
      </c>
      <c r="D5" s="36">
        <v>2453</v>
      </c>
      <c r="E5" s="36" t="s">
        <v>305</v>
      </c>
      <c r="F5" s="36">
        <v>1985</v>
      </c>
      <c r="G5" s="36" t="s">
        <v>306</v>
      </c>
      <c r="H5" s="45">
        <v>3402</v>
      </c>
      <c r="I5" s="45" t="s">
        <v>74</v>
      </c>
      <c r="J5" s="36">
        <v>1372</v>
      </c>
      <c r="K5" s="36" t="s">
        <v>307</v>
      </c>
      <c r="L5" s="36">
        <v>2024</v>
      </c>
      <c r="M5" s="36" t="s">
        <v>308</v>
      </c>
      <c r="N5" s="36">
        <v>2464</v>
      </c>
      <c r="O5" s="36" t="s">
        <v>999</v>
      </c>
      <c r="P5" s="36">
        <v>855</v>
      </c>
      <c r="Q5" s="36" t="s">
        <v>309</v>
      </c>
      <c r="R5" s="36">
        <v>1057</v>
      </c>
      <c r="S5" s="36" t="s">
        <v>310</v>
      </c>
      <c r="T5" s="36">
        <v>5559</v>
      </c>
      <c r="U5" s="36" t="s">
        <v>447</v>
      </c>
      <c r="X5" s="36">
        <v>5744</v>
      </c>
      <c r="Y5" s="36" t="s">
        <v>823</v>
      </c>
      <c r="Z5" s="36">
        <v>5244</v>
      </c>
      <c r="AA5" s="36" t="s">
        <v>51</v>
      </c>
      <c r="AC5" s="146"/>
      <c r="AD5" s="146"/>
    </row>
    <row r="6" spans="1:30" ht="15" x14ac:dyDescent="0.25">
      <c r="A6" s="38" t="s">
        <v>311</v>
      </c>
      <c r="D6" s="36">
        <v>2421</v>
      </c>
      <c r="E6" s="36" t="s">
        <v>312</v>
      </c>
      <c r="L6" s="36">
        <v>1975</v>
      </c>
      <c r="M6" s="36" t="s">
        <v>313</v>
      </c>
      <c r="R6" s="36">
        <v>1047</v>
      </c>
      <c r="S6" s="36" t="s">
        <v>314</v>
      </c>
      <c r="X6" s="36">
        <v>5733</v>
      </c>
      <c r="Y6" s="36" t="s">
        <v>824</v>
      </c>
      <c r="AC6" s="146"/>
      <c r="AD6" s="145"/>
    </row>
    <row r="7" spans="1:30" x14ac:dyDescent="0.2">
      <c r="A7" s="38" t="s">
        <v>316</v>
      </c>
      <c r="B7" s="36">
        <v>3367</v>
      </c>
      <c r="C7" s="36" t="s">
        <v>317</v>
      </c>
      <c r="D7" s="36">
        <v>2437</v>
      </c>
      <c r="E7" s="36" t="s">
        <v>318</v>
      </c>
      <c r="F7" s="36">
        <v>1849</v>
      </c>
      <c r="G7" s="36" t="s">
        <v>319</v>
      </c>
      <c r="H7" s="45">
        <v>3296</v>
      </c>
      <c r="I7" s="45" t="s">
        <v>454</v>
      </c>
      <c r="J7" s="36">
        <v>1352</v>
      </c>
      <c r="K7" s="36" t="s">
        <v>320</v>
      </c>
      <c r="L7" s="36">
        <v>2002</v>
      </c>
      <c r="M7" s="36" t="s">
        <v>321</v>
      </c>
      <c r="N7" s="36">
        <v>2441</v>
      </c>
      <c r="O7" s="36" t="s">
        <v>322</v>
      </c>
      <c r="R7" s="36">
        <v>1056</v>
      </c>
      <c r="S7" s="36" t="s">
        <v>323</v>
      </c>
      <c r="T7" s="36">
        <v>5551</v>
      </c>
      <c r="U7" s="36" t="s">
        <v>448</v>
      </c>
      <c r="V7" s="36">
        <v>4305</v>
      </c>
      <c r="W7" s="36" t="s">
        <v>910</v>
      </c>
      <c r="X7" s="36">
        <v>5744</v>
      </c>
      <c r="Y7" s="36" t="s">
        <v>825</v>
      </c>
      <c r="Z7" s="36">
        <v>5244</v>
      </c>
      <c r="AA7" s="36" t="s">
        <v>980</v>
      </c>
      <c r="AC7" s="146"/>
      <c r="AD7" s="146"/>
    </row>
    <row r="8" spans="1:30" ht="15" x14ac:dyDescent="0.25">
      <c r="A8" s="38" t="s">
        <v>324</v>
      </c>
      <c r="B8" s="45">
        <v>2163</v>
      </c>
      <c r="C8" s="131" t="s">
        <v>966</v>
      </c>
      <c r="N8" s="45">
        <v>1244</v>
      </c>
      <c r="O8" s="131" t="s">
        <v>965</v>
      </c>
      <c r="X8" s="36">
        <v>5684</v>
      </c>
      <c r="Y8" s="36" t="s">
        <v>992</v>
      </c>
      <c r="AC8" s="146"/>
      <c r="AD8" s="145"/>
    </row>
    <row r="9" spans="1:30" x14ac:dyDescent="0.2">
      <c r="A9" s="38" t="s">
        <v>325</v>
      </c>
      <c r="B9" s="36">
        <v>3354</v>
      </c>
      <c r="C9" s="36" t="s">
        <v>326</v>
      </c>
      <c r="D9" s="36">
        <v>2170</v>
      </c>
      <c r="E9" s="36" t="s">
        <v>327</v>
      </c>
      <c r="L9" s="36">
        <v>1890</v>
      </c>
      <c r="M9" s="36" t="s">
        <v>328</v>
      </c>
      <c r="X9" s="123">
        <v>5592</v>
      </c>
      <c r="Y9" s="123" t="s">
        <v>826</v>
      </c>
      <c r="Z9" s="36">
        <v>5134</v>
      </c>
      <c r="AA9" s="36" t="s">
        <v>983</v>
      </c>
      <c r="AC9" s="146"/>
      <c r="AD9" s="146"/>
    </row>
    <row r="10" spans="1:30" x14ac:dyDescent="0.2">
      <c r="A10" s="38" t="s">
        <v>329</v>
      </c>
      <c r="D10" s="36">
        <v>2421</v>
      </c>
      <c r="E10" s="36" t="s">
        <v>330</v>
      </c>
      <c r="J10" s="36">
        <v>1318</v>
      </c>
      <c r="K10" s="36" t="s">
        <v>331</v>
      </c>
      <c r="L10" s="36">
        <v>1977</v>
      </c>
      <c r="M10" s="36" t="s">
        <v>332</v>
      </c>
      <c r="R10" s="36">
        <v>1049</v>
      </c>
      <c r="S10" s="36" t="s">
        <v>333</v>
      </c>
      <c r="X10" s="36">
        <v>5732</v>
      </c>
      <c r="Y10" s="36" t="s">
        <v>827</v>
      </c>
      <c r="Z10" s="36">
        <v>5238</v>
      </c>
      <c r="AA10" s="36" t="s">
        <v>981</v>
      </c>
      <c r="AC10" s="146"/>
      <c r="AD10" s="146"/>
    </row>
    <row r="11" spans="1:30" x14ac:dyDescent="0.2">
      <c r="A11" s="38" t="s">
        <v>334</v>
      </c>
      <c r="D11" s="36">
        <v>2418</v>
      </c>
      <c r="E11" s="36" t="s">
        <v>335</v>
      </c>
      <c r="L11" s="36">
        <v>1998</v>
      </c>
      <c r="M11" s="36" t="s">
        <v>336</v>
      </c>
      <c r="R11" s="36">
        <v>1045</v>
      </c>
      <c r="S11" s="36" t="s">
        <v>337</v>
      </c>
      <c r="X11" s="36">
        <v>5728</v>
      </c>
      <c r="Y11" s="36" t="s">
        <v>828</v>
      </c>
      <c r="Z11" s="36">
        <v>5237</v>
      </c>
      <c r="AA11" s="36" t="s">
        <v>984</v>
      </c>
      <c r="AC11" s="146"/>
      <c r="AD11" s="146"/>
    </row>
    <row r="12" spans="1:30" ht="15" x14ac:dyDescent="0.25">
      <c r="A12" s="38" t="s">
        <v>338</v>
      </c>
      <c r="B12" s="36">
        <v>2511</v>
      </c>
      <c r="C12" s="36" t="s">
        <v>339</v>
      </c>
      <c r="D12" s="36">
        <v>2434</v>
      </c>
      <c r="E12" s="36" t="s">
        <v>340</v>
      </c>
      <c r="F12" s="36">
        <v>1793</v>
      </c>
      <c r="G12" s="36" t="s">
        <v>341</v>
      </c>
      <c r="H12" s="45">
        <v>3240</v>
      </c>
      <c r="I12" s="45" t="s">
        <v>455</v>
      </c>
      <c r="J12" s="36">
        <v>1336</v>
      </c>
      <c r="K12" s="36" t="s">
        <v>342</v>
      </c>
      <c r="L12" s="36">
        <v>2001</v>
      </c>
      <c r="M12" s="36" t="s">
        <v>343</v>
      </c>
      <c r="N12" s="36">
        <v>2367</v>
      </c>
      <c r="O12" s="36" t="s">
        <v>342</v>
      </c>
      <c r="T12" s="36">
        <v>5181</v>
      </c>
      <c r="U12" s="36" t="s">
        <v>449</v>
      </c>
      <c r="X12" s="36">
        <v>5577</v>
      </c>
      <c r="Y12" s="36" t="s">
        <v>344</v>
      </c>
      <c r="AC12" s="146"/>
      <c r="AD12" s="145"/>
    </row>
    <row r="13" spans="1:30" x14ac:dyDescent="0.2">
      <c r="A13" s="38" t="s">
        <v>345</v>
      </c>
      <c r="B13" s="36">
        <v>2511</v>
      </c>
      <c r="C13" s="36" t="s">
        <v>346</v>
      </c>
      <c r="D13" s="36">
        <v>2435</v>
      </c>
      <c r="E13" s="36" t="s">
        <v>344</v>
      </c>
      <c r="F13" s="36">
        <v>1795</v>
      </c>
      <c r="G13" s="36" t="s">
        <v>347</v>
      </c>
      <c r="H13" s="45">
        <v>3240</v>
      </c>
      <c r="I13" s="45" t="s">
        <v>456</v>
      </c>
      <c r="J13" s="36">
        <v>1336</v>
      </c>
      <c r="K13" s="36" t="s">
        <v>348</v>
      </c>
      <c r="L13" s="36">
        <v>1998</v>
      </c>
      <c r="M13" s="36" t="s">
        <v>349</v>
      </c>
      <c r="N13" s="36">
        <v>2367</v>
      </c>
      <c r="O13" s="36" t="s">
        <v>350</v>
      </c>
      <c r="T13" s="36">
        <v>5181</v>
      </c>
      <c r="U13" s="36" t="s">
        <v>450</v>
      </c>
      <c r="X13" s="36">
        <v>5577</v>
      </c>
      <c r="Y13" s="36" t="s">
        <v>450</v>
      </c>
      <c r="AC13" s="146"/>
      <c r="AD13" s="146"/>
    </row>
    <row r="14" spans="1:30" x14ac:dyDescent="0.2">
      <c r="A14" s="38" t="s">
        <v>351</v>
      </c>
      <c r="B14" s="36">
        <v>3373</v>
      </c>
      <c r="C14" s="36" t="s">
        <v>352</v>
      </c>
      <c r="D14" s="36">
        <v>2440</v>
      </c>
      <c r="E14" s="36" t="s">
        <v>353</v>
      </c>
      <c r="F14" s="36">
        <v>894</v>
      </c>
      <c r="G14" s="36" t="s">
        <v>354</v>
      </c>
      <c r="H14" s="45">
        <v>2298</v>
      </c>
      <c r="I14" s="45" t="s">
        <v>457</v>
      </c>
      <c r="J14" s="36">
        <v>1331</v>
      </c>
      <c r="K14" s="36" t="s">
        <v>355</v>
      </c>
      <c r="L14" s="36">
        <v>1970</v>
      </c>
      <c r="M14" s="36" t="s">
        <v>356</v>
      </c>
      <c r="P14" s="36">
        <v>853</v>
      </c>
      <c r="Q14" s="36" t="s">
        <v>357</v>
      </c>
      <c r="R14" s="36">
        <v>1044</v>
      </c>
      <c r="S14" s="36" t="s">
        <v>358</v>
      </c>
      <c r="X14" s="36">
        <v>5720</v>
      </c>
      <c r="Y14" s="36" t="s">
        <v>993</v>
      </c>
      <c r="Z14" s="36">
        <v>5224</v>
      </c>
      <c r="AA14" s="36" t="s">
        <v>985</v>
      </c>
      <c r="AC14" s="146"/>
      <c r="AD14" s="146"/>
    </row>
    <row r="15" spans="1:30" x14ac:dyDescent="0.2">
      <c r="A15" s="38" t="s">
        <v>359</v>
      </c>
      <c r="B15" s="36">
        <v>3374</v>
      </c>
      <c r="C15" s="36" t="s">
        <v>360</v>
      </c>
      <c r="D15" s="36">
        <v>2351</v>
      </c>
      <c r="E15" s="36" t="s">
        <v>361</v>
      </c>
      <c r="F15" s="36">
        <v>1973</v>
      </c>
      <c r="G15" s="36" t="s">
        <v>362</v>
      </c>
      <c r="H15" s="45">
        <v>3382</v>
      </c>
      <c r="I15" s="45" t="s">
        <v>362</v>
      </c>
      <c r="J15" s="36">
        <v>1330</v>
      </c>
      <c r="K15" s="36" t="s">
        <v>315</v>
      </c>
      <c r="L15" s="36">
        <v>1973</v>
      </c>
      <c r="M15" s="36" t="s">
        <v>360</v>
      </c>
      <c r="N15" s="36">
        <v>2149</v>
      </c>
      <c r="O15" s="36" t="s">
        <v>363</v>
      </c>
      <c r="P15" s="36">
        <v>850</v>
      </c>
      <c r="Q15" s="36" t="s">
        <v>362</v>
      </c>
      <c r="R15" s="36">
        <v>1049</v>
      </c>
      <c r="S15" s="36" t="s">
        <v>364</v>
      </c>
      <c r="T15" s="36">
        <v>5457</v>
      </c>
      <c r="U15" s="36" t="s">
        <v>362</v>
      </c>
      <c r="V15" s="36">
        <v>4195</v>
      </c>
      <c r="W15" s="36" t="s">
        <v>911</v>
      </c>
      <c r="X15" s="36">
        <v>5727</v>
      </c>
      <c r="Y15" s="36" t="s">
        <v>911</v>
      </c>
      <c r="Z15" s="36">
        <v>5244</v>
      </c>
      <c r="AA15" s="36" t="s">
        <v>364</v>
      </c>
      <c r="AC15" s="146"/>
      <c r="AD15" s="146"/>
    </row>
    <row r="16" spans="1:30" x14ac:dyDescent="0.2">
      <c r="A16" s="38" t="s">
        <v>365</v>
      </c>
      <c r="B16" s="36">
        <v>3370</v>
      </c>
      <c r="C16" s="36" t="s">
        <v>366</v>
      </c>
      <c r="D16" s="36">
        <v>2440</v>
      </c>
      <c r="E16" s="36" t="s">
        <v>366</v>
      </c>
      <c r="F16" s="36">
        <v>1871</v>
      </c>
      <c r="G16" s="36" t="s">
        <v>367</v>
      </c>
      <c r="H16" s="45">
        <v>3345</v>
      </c>
      <c r="I16" s="45" t="s">
        <v>366</v>
      </c>
      <c r="J16" s="36">
        <v>1354</v>
      </c>
      <c r="K16" s="36" t="s">
        <v>366</v>
      </c>
      <c r="L16" s="36">
        <v>2002</v>
      </c>
      <c r="M16" s="36" t="s">
        <v>367</v>
      </c>
      <c r="N16" s="36">
        <v>2451</v>
      </c>
      <c r="O16" s="36" t="s">
        <v>366</v>
      </c>
      <c r="R16" s="36">
        <v>1056</v>
      </c>
      <c r="S16" s="36" t="s">
        <v>366</v>
      </c>
      <c r="T16" s="36">
        <v>5558</v>
      </c>
      <c r="U16" s="36" t="s">
        <v>366</v>
      </c>
      <c r="X16" s="36">
        <v>5744</v>
      </c>
      <c r="Y16" s="36" t="s">
        <v>366</v>
      </c>
      <c r="Z16" s="36">
        <v>5242</v>
      </c>
      <c r="AA16" s="36" t="s">
        <v>367</v>
      </c>
      <c r="AC16" s="146"/>
      <c r="AD16" s="146"/>
    </row>
    <row r="17" spans="1:30" x14ac:dyDescent="0.2">
      <c r="A17" s="38" t="s">
        <v>368</v>
      </c>
      <c r="B17" s="36">
        <v>3195</v>
      </c>
      <c r="C17" s="36" t="s">
        <v>369</v>
      </c>
      <c r="D17" s="36">
        <v>2430</v>
      </c>
      <c r="E17" s="36" t="s">
        <v>370</v>
      </c>
      <c r="H17" s="45"/>
      <c r="I17" s="45"/>
      <c r="J17" s="36">
        <v>774</v>
      </c>
      <c r="K17" s="36" t="s">
        <v>371</v>
      </c>
      <c r="L17" s="36">
        <v>1980</v>
      </c>
      <c r="M17" s="36" t="s">
        <v>372</v>
      </c>
      <c r="P17" s="36">
        <v>606</v>
      </c>
      <c r="Q17" s="36" t="s">
        <v>373</v>
      </c>
      <c r="R17" s="36">
        <v>1055</v>
      </c>
      <c r="S17" s="36" t="s">
        <v>374</v>
      </c>
      <c r="Z17" s="36">
        <v>5130</v>
      </c>
      <c r="AA17" s="36" t="s">
        <v>986</v>
      </c>
      <c r="AC17" s="146"/>
      <c r="AD17" s="146"/>
    </row>
    <row r="18" spans="1:30" x14ac:dyDescent="0.2">
      <c r="A18" s="38" t="s">
        <v>375</v>
      </c>
      <c r="B18" s="36">
        <v>3235</v>
      </c>
      <c r="C18" s="36" t="s">
        <v>376</v>
      </c>
      <c r="D18" s="36">
        <v>2412</v>
      </c>
      <c r="E18" s="36" t="s">
        <v>377</v>
      </c>
      <c r="J18" s="36">
        <v>697</v>
      </c>
      <c r="K18" s="36" t="s">
        <v>378</v>
      </c>
      <c r="L18" s="36">
        <v>1989</v>
      </c>
      <c r="M18" s="36" t="s">
        <v>379</v>
      </c>
      <c r="X18" s="36">
        <v>5731</v>
      </c>
      <c r="Y18" s="36" t="s">
        <v>829</v>
      </c>
      <c r="Z18" s="36">
        <v>5142</v>
      </c>
      <c r="AA18" s="36" t="s">
        <v>987</v>
      </c>
      <c r="AC18" s="146"/>
      <c r="AD18" s="146"/>
    </row>
    <row r="19" spans="1:30" x14ac:dyDescent="0.2">
      <c r="A19" s="38" t="s">
        <v>380</v>
      </c>
      <c r="B19" s="36">
        <v>3330</v>
      </c>
      <c r="C19" s="36" t="s">
        <v>350</v>
      </c>
      <c r="D19" s="36">
        <v>2387</v>
      </c>
      <c r="E19" s="36" t="s">
        <v>346</v>
      </c>
      <c r="F19" s="36">
        <v>1934</v>
      </c>
      <c r="G19" s="36" t="s">
        <v>381</v>
      </c>
      <c r="H19" s="45">
        <v>3284</v>
      </c>
      <c r="I19" s="45" t="s">
        <v>458</v>
      </c>
      <c r="J19" s="36">
        <v>1293</v>
      </c>
      <c r="K19" s="36" t="s">
        <v>382</v>
      </c>
      <c r="L19" s="36">
        <v>1922</v>
      </c>
      <c r="M19" s="36" t="s">
        <v>383</v>
      </c>
      <c r="N19" s="36">
        <v>2139</v>
      </c>
      <c r="O19" s="36" t="s">
        <v>384</v>
      </c>
      <c r="P19" s="36">
        <v>850</v>
      </c>
      <c r="Q19" s="36" t="s">
        <v>355</v>
      </c>
      <c r="T19" s="36">
        <v>5144</v>
      </c>
      <c r="U19" s="36" t="s">
        <v>451</v>
      </c>
      <c r="X19" s="36">
        <v>5726</v>
      </c>
      <c r="Y19" s="36" t="s">
        <v>384</v>
      </c>
      <c r="Z19" s="36">
        <v>5244</v>
      </c>
      <c r="AA19" s="36" t="s">
        <v>988</v>
      </c>
      <c r="AC19" s="146"/>
      <c r="AD19" s="146"/>
    </row>
    <row r="20" spans="1:30" x14ac:dyDescent="0.2">
      <c r="A20" s="38" t="s">
        <v>385</v>
      </c>
      <c r="B20" s="36">
        <v>3298</v>
      </c>
      <c r="C20" s="36" t="s">
        <v>386</v>
      </c>
      <c r="D20" s="36">
        <v>2092</v>
      </c>
      <c r="E20" s="36" t="s">
        <v>387</v>
      </c>
      <c r="H20" s="45"/>
      <c r="I20" s="45"/>
      <c r="L20" s="36">
        <v>1924</v>
      </c>
      <c r="M20" s="36" t="s">
        <v>388</v>
      </c>
      <c r="X20" s="36">
        <v>5667</v>
      </c>
      <c r="Y20" s="36" t="s">
        <v>830</v>
      </c>
      <c r="Z20" s="36">
        <v>5020</v>
      </c>
      <c r="AA20" s="84" t="s">
        <v>982</v>
      </c>
      <c r="AC20" s="146"/>
      <c r="AD20" s="148"/>
    </row>
    <row r="21" spans="1:30" x14ac:dyDescent="0.2">
      <c r="A21" s="38" t="s">
        <v>389</v>
      </c>
      <c r="B21" s="36">
        <v>3354</v>
      </c>
      <c r="C21" s="36" t="s">
        <v>390</v>
      </c>
      <c r="D21" s="36">
        <v>2168</v>
      </c>
      <c r="E21" s="36" t="s">
        <v>391</v>
      </c>
      <c r="H21" s="45"/>
      <c r="I21" s="45"/>
      <c r="L21" s="36">
        <v>1890</v>
      </c>
      <c r="M21" s="36" t="s">
        <v>392</v>
      </c>
      <c r="X21" s="36">
        <v>5592</v>
      </c>
      <c r="Y21" s="36" t="s">
        <v>831</v>
      </c>
      <c r="Z21" s="36">
        <v>5134</v>
      </c>
      <c r="AA21" s="36" t="s">
        <v>838</v>
      </c>
      <c r="AC21" s="146"/>
      <c r="AD21" s="146"/>
    </row>
    <row r="22" spans="1:30" x14ac:dyDescent="0.2">
      <c r="A22" s="38" t="s">
        <v>393</v>
      </c>
      <c r="B22" s="36">
        <v>3354</v>
      </c>
      <c r="C22" s="36" t="s">
        <v>394</v>
      </c>
      <c r="D22" s="36">
        <v>2168</v>
      </c>
      <c r="E22" s="36" t="s">
        <v>395</v>
      </c>
      <c r="H22" s="45"/>
      <c r="I22" s="45"/>
      <c r="L22" s="36">
        <v>1890</v>
      </c>
      <c r="M22" s="36" t="s">
        <v>396</v>
      </c>
      <c r="Z22" s="36">
        <v>5135</v>
      </c>
      <c r="AA22" s="36" t="s">
        <v>836</v>
      </c>
      <c r="AC22" s="146"/>
      <c r="AD22" s="146"/>
    </row>
    <row r="23" spans="1:30" x14ac:dyDescent="0.2">
      <c r="A23" s="38" t="s">
        <v>397</v>
      </c>
      <c r="B23" s="36">
        <v>3374</v>
      </c>
      <c r="C23" s="36" t="s">
        <v>398</v>
      </c>
      <c r="D23" s="36">
        <v>2451</v>
      </c>
      <c r="E23" s="36" t="s">
        <v>399</v>
      </c>
      <c r="F23" s="36">
        <v>1749</v>
      </c>
      <c r="G23" s="36" t="s">
        <v>400</v>
      </c>
      <c r="H23" s="45">
        <v>3030</v>
      </c>
      <c r="I23" s="45" t="s">
        <v>75</v>
      </c>
      <c r="J23" s="36">
        <v>1366</v>
      </c>
      <c r="K23" s="36" t="s">
        <v>401</v>
      </c>
      <c r="L23" s="36">
        <v>2012</v>
      </c>
      <c r="M23" s="36" t="s">
        <v>402</v>
      </c>
      <c r="N23" s="36">
        <v>2425</v>
      </c>
      <c r="O23" s="36" t="s">
        <v>403</v>
      </c>
      <c r="R23" s="36">
        <v>1055</v>
      </c>
      <c r="S23" s="36" t="s">
        <v>76</v>
      </c>
      <c r="T23" s="36">
        <v>5538</v>
      </c>
      <c r="U23" s="36" t="s">
        <v>73</v>
      </c>
      <c r="V23" s="36">
        <v>4678</v>
      </c>
      <c r="W23" s="36" t="s">
        <v>912</v>
      </c>
      <c r="X23" s="36">
        <v>5736</v>
      </c>
      <c r="Y23" s="36" t="s">
        <v>832</v>
      </c>
      <c r="Z23" s="36">
        <v>5244</v>
      </c>
      <c r="AA23" s="36" t="s">
        <v>989</v>
      </c>
      <c r="AC23" s="146"/>
      <c r="AD23" s="146"/>
    </row>
    <row r="24" spans="1:30" x14ac:dyDescent="0.2">
      <c r="A24" s="38" t="s">
        <v>404</v>
      </c>
      <c r="B24" s="36">
        <v>3354</v>
      </c>
      <c r="C24" s="36" t="s">
        <v>405</v>
      </c>
      <c r="D24" s="36">
        <v>2170</v>
      </c>
      <c r="E24" s="36" t="s">
        <v>406</v>
      </c>
      <c r="L24" s="36">
        <v>1890</v>
      </c>
      <c r="M24" s="36" t="s">
        <v>407</v>
      </c>
      <c r="X24" s="123">
        <v>5592</v>
      </c>
      <c r="Y24" s="123" t="s">
        <v>833</v>
      </c>
      <c r="Z24" s="36">
        <v>5135</v>
      </c>
      <c r="AA24" s="36" t="s">
        <v>837</v>
      </c>
      <c r="AC24" s="146"/>
      <c r="AD24" s="146"/>
    </row>
    <row r="25" spans="1:30" ht="15" customHeight="1" x14ac:dyDescent="0.2">
      <c r="A25" s="38" t="s">
        <v>408</v>
      </c>
      <c r="B25" s="36">
        <v>3374</v>
      </c>
      <c r="C25" s="36" t="s">
        <v>409</v>
      </c>
      <c r="D25" s="36">
        <v>1563</v>
      </c>
      <c r="E25" s="36" t="s">
        <v>410</v>
      </c>
      <c r="F25" s="36">
        <v>1974</v>
      </c>
      <c r="G25" s="36" t="s">
        <v>411</v>
      </c>
      <c r="H25" s="46">
        <v>3383</v>
      </c>
      <c r="I25" s="45" t="s">
        <v>411</v>
      </c>
      <c r="J25" s="36">
        <v>1330</v>
      </c>
      <c r="K25" s="36" t="s">
        <v>412</v>
      </c>
      <c r="L25" s="36">
        <v>1977</v>
      </c>
      <c r="M25" s="36" t="s">
        <v>413</v>
      </c>
      <c r="N25" s="36">
        <v>2310</v>
      </c>
      <c r="O25" s="36" t="s">
        <v>414</v>
      </c>
      <c r="P25" s="36">
        <v>854</v>
      </c>
      <c r="Q25" s="36" t="s">
        <v>415</v>
      </c>
      <c r="T25" s="142">
        <v>5453</v>
      </c>
      <c r="U25" s="131" t="s">
        <v>919</v>
      </c>
      <c r="X25" s="36">
        <v>5727</v>
      </c>
      <c r="Y25" s="36" t="s">
        <v>994</v>
      </c>
      <c r="Z25" s="36">
        <v>5244</v>
      </c>
      <c r="AA25" s="36" t="s">
        <v>990</v>
      </c>
      <c r="AC25" s="146"/>
      <c r="AD25" s="146"/>
    </row>
    <row r="26" spans="1:30" ht="15" x14ac:dyDescent="0.25">
      <c r="A26" s="38" t="s">
        <v>416</v>
      </c>
      <c r="B26" s="36">
        <v>3373</v>
      </c>
      <c r="C26" s="36" t="s">
        <v>417</v>
      </c>
      <c r="D26" s="36">
        <v>2432</v>
      </c>
      <c r="E26" s="36" t="s">
        <v>418</v>
      </c>
      <c r="F26" s="36">
        <v>1914</v>
      </c>
      <c r="G26" s="36" t="s">
        <v>419</v>
      </c>
      <c r="H26" s="36">
        <v>3355</v>
      </c>
      <c r="I26" s="36" t="s">
        <v>459</v>
      </c>
      <c r="L26" s="36">
        <v>1992</v>
      </c>
      <c r="M26" s="36" t="s">
        <v>420</v>
      </c>
      <c r="N26" s="36">
        <v>2451</v>
      </c>
      <c r="O26" s="36" t="s">
        <v>421</v>
      </c>
      <c r="R26" s="36">
        <v>1052</v>
      </c>
      <c r="S26" s="36" t="s">
        <v>422</v>
      </c>
      <c r="T26" s="36">
        <v>5539</v>
      </c>
      <c r="U26" s="36" t="s">
        <v>452</v>
      </c>
      <c r="X26" s="36">
        <v>5739</v>
      </c>
      <c r="Y26" s="36" t="s">
        <v>834</v>
      </c>
      <c r="AC26" s="146"/>
      <c r="AD26" s="145"/>
    </row>
    <row r="27" spans="1:30" ht="15" x14ac:dyDescent="0.25">
      <c r="A27" s="38" t="s">
        <v>423</v>
      </c>
      <c r="B27" s="36">
        <v>3372</v>
      </c>
      <c r="C27" s="36" t="s">
        <v>424</v>
      </c>
      <c r="D27" s="36">
        <v>2430</v>
      </c>
      <c r="E27" s="36" t="s">
        <v>424</v>
      </c>
      <c r="F27" s="36">
        <v>1909</v>
      </c>
      <c r="G27" s="36" t="s">
        <v>424</v>
      </c>
      <c r="H27" s="36">
        <v>3345</v>
      </c>
      <c r="I27" s="36" t="s">
        <v>424</v>
      </c>
      <c r="L27" s="36">
        <v>1997</v>
      </c>
      <c r="M27" s="36" t="s">
        <v>425</v>
      </c>
      <c r="N27" s="36">
        <v>2448</v>
      </c>
      <c r="O27" s="36" t="s">
        <v>424</v>
      </c>
      <c r="R27" s="36">
        <v>1052</v>
      </c>
      <c r="S27" s="36" t="s">
        <v>426</v>
      </c>
      <c r="T27" s="36">
        <v>5537</v>
      </c>
      <c r="U27" s="36" t="s">
        <v>424</v>
      </c>
      <c r="X27" s="36">
        <v>5739</v>
      </c>
      <c r="Y27" s="36" t="s">
        <v>424</v>
      </c>
      <c r="AC27" s="146"/>
      <c r="AD27" s="145"/>
    </row>
    <row r="28" spans="1:30" x14ac:dyDescent="0.2">
      <c r="A28" s="38" t="s">
        <v>427</v>
      </c>
      <c r="B28" s="36">
        <v>3369</v>
      </c>
      <c r="C28" s="36" t="s">
        <v>428</v>
      </c>
      <c r="D28" s="36">
        <v>2443</v>
      </c>
      <c r="E28" s="36" t="s">
        <v>429</v>
      </c>
      <c r="F28" s="36">
        <v>1912</v>
      </c>
      <c r="G28" s="36" t="s">
        <v>430</v>
      </c>
      <c r="H28" s="36">
        <v>3319</v>
      </c>
      <c r="I28" s="36" t="s">
        <v>460</v>
      </c>
      <c r="J28" s="36">
        <v>1368</v>
      </c>
      <c r="K28" s="36" t="s">
        <v>431</v>
      </c>
      <c r="L28" s="36">
        <v>2005</v>
      </c>
      <c r="M28" s="36" t="s">
        <v>432</v>
      </c>
      <c r="N28" s="36">
        <v>2443</v>
      </c>
      <c r="O28" s="36" t="s">
        <v>433</v>
      </c>
      <c r="R28" s="36">
        <v>1056</v>
      </c>
      <c r="S28" s="36" t="s">
        <v>434</v>
      </c>
      <c r="T28" s="36">
        <v>5551</v>
      </c>
      <c r="U28" s="36" t="s">
        <v>453</v>
      </c>
      <c r="V28" s="36">
        <v>4401</v>
      </c>
      <c r="W28" s="36" t="s">
        <v>913</v>
      </c>
      <c r="X28" s="41">
        <v>5744</v>
      </c>
      <c r="Y28" s="41" t="s">
        <v>835</v>
      </c>
      <c r="Z28" s="41">
        <v>5243</v>
      </c>
      <c r="AA28" s="41" t="s">
        <v>991</v>
      </c>
      <c r="AC28" s="147"/>
      <c r="AD28" s="147"/>
    </row>
    <row r="29" spans="1:30" x14ac:dyDescent="0.2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1" spans="1:30" x14ac:dyDescent="0.2">
      <c r="T31" s="129"/>
      <c r="U31" s="129"/>
    </row>
    <row r="32" spans="1:30" x14ac:dyDescent="0.2">
      <c r="T32" s="129"/>
      <c r="U32" s="129"/>
    </row>
    <row r="33" spans="20:21" x14ac:dyDescent="0.2">
      <c r="T33" s="129"/>
      <c r="U33" s="129"/>
    </row>
    <row r="34" spans="20:21" x14ac:dyDescent="0.2">
      <c r="T34" s="129"/>
      <c r="U34" s="129"/>
    </row>
    <row r="35" spans="20:21" x14ac:dyDescent="0.2">
      <c r="T35" s="129"/>
      <c r="U35" s="129"/>
    </row>
    <row r="36" spans="20:21" x14ac:dyDescent="0.2">
      <c r="T36" s="129"/>
      <c r="U36" s="129"/>
    </row>
    <row r="37" spans="20:21" x14ac:dyDescent="0.2">
      <c r="T37" s="129"/>
      <c r="U37" s="129"/>
    </row>
    <row r="38" spans="20:21" x14ac:dyDescent="0.2">
      <c r="T38" s="129"/>
      <c r="U38" s="129"/>
    </row>
    <row r="39" spans="20:21" x14ac:dyDescent="0.2">
      <c r="T39" s="129"/>
      <c r="U39" s="129"/>
    </row>
    <row r="40" spans="20:21" x14ac:dyDescent="0.2">
      <c r="T40" s="129"/>
      <c r="U40" s="129"/>
    </row>
    <row r="41" spans="20:21" x14ac:dyDescent="0.2">
      <c r="T41" s="129"/>
      <c r="U41" s="129"/>
    </row>
    <row r="42" spans="20:21" x14ac:dyDescent="0.2">
      <c r="T42" s="129"/>
      <c r="U42" s="129"/>
    </row>
    <row r="43" spans="20:21" x14ac:dyDescent="0.2">
      <c r="T43" s="130"/>
      <c r="U43" s="129"/>
    </row>
    <row r="44" spans="20:21" x14ac:dyDescent="0.2">
      <c r="T44" s="129"/>
      <c r="U44" s="129"/>
    </row>
    <row r="45" spans="20:21" x14ac:dyDescent="0.2">
      <c r="T45" s="129"/>
      <c r="U45" s="129"/>
    </row>
    <row r="46" spans="20:21" x14ac:dyDescent="0.2">
      <c r="T46" s="129"/>
      <c r="U46" s="129"/>
    </row>
    <row r="47" spans="20:21" x14ac:dyDescent="0.2">
      <c r="T47" s="129"/>
      <c r="U47" s="129"/>
    </row>
    <row r="48" spans="20:21" x14ac:dyDescent="0.2">
      <c r="T48" s="129"/>
      <c r="U48" s="129"/>
    </row>
    <row r="49" spans="20:21" x14ac:dyDescent="0.2">
      <c r="T49" s="129"/>
      <c r="U49" s="129"/>
    </row>
    <row r="50" spans="20:21" x14ac:dyDescent="0.2">
      <c r="T50" s="129"/>
      <c r="U50" s="129"/>
    </row>
    <row r="51" spans="20:21" x14ac:dyDescent="0.2">
      <c r="T51" s="129"/>
      <c r="U51" s="129"/>
    </row>
    <row r="52" spans="20:21" x14ac:dyDescent="0.2">
      <c r="T52" s="142"/>
      <c r="U52" s="131"/>
    </row>
    <row r="53" spans="20:21" x14ac:dyDescent="0.2">
      <c r="T53" s="129"/>
      <c r="U53" s="129"/>
    </row>
    <row r="54" spans="20:21" x14ac:dyDescent="0.2">
      <c r="T54" s="129"/>
      <c r="U54" s="129"/>
    </row>
    <row r="55" spans="20:21" x14ac:dyDescent="0.2">
      <c r="T55" s="129"/>
      <c r="U55" s="129"/>
    </row>
  </sheetData>
  <mergeCells count="13">
    <mergeCell ref="H2:I2"/>
    <mergeCell ref="N2:O2"/>
    <mergeCell ref="B2:C2"/>
    <mergeCell ref="D2:E2"/>
    <mergeCell ref="F2:G2"/>
    <mergeCell ref="J2:K2"/>
    <mergeCell ref="L2:M2"/>
    <mergeCell ref="V2:W2"/>
    <mergeCell ref="X2:Y2"/>
    <mergeCell ref="Z2:AA2"/>
    <mergeCell ref="P2:Q2"/>
    <mergeCell ref="R2:S2"/>
    <mergeCell ref="T2:U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C28" sqref="C28"/>
    </sheetView>
  </sheetViews>
  <sheetFormatPr defaultRowHeight="15" x14ac:dyDescent="0.25"/>
  <cols>
    <col min="1" max="1" width="22" style="75" customWidth="1"/>
    <col min="2" max="7" width="9.140625" style="225"/>
    <col min="8" max="9" width="9.140625" style="75"/>
    <col min="10" max="20" width="9.140625" style="225"/>
    <col min="21" max="16384" width="9.140625" style="75"/>
  </cols>
  <sheetData>
    <row r="1" spans="1:27" x14ac:dyDescent="0.25">
      <c r="A1" s="212" t="s">
        <v>1109</v>
      </c>
    </row>
    <row r="2" spans="1:27" s="225" customFormat="1" x14ac:dyDescent="0.25">
      <c r="A2" s="226"/>
      <c r="B2" s="310" t="s">
        <v>8</v>
      </c>
      <c r="C2" s="310"/>
      <c r="D2" s="310" t="s">
        <v>9</v>
      </c>
      <c r="E2" s="310"/>
      <c r="F2" s="310" t="s">
        <v>6</v>
      </c>
      <c r="G2" s="310"/>
      <c r="H2" s="310" t="s">
        <v>437</v>
      </c>
      <c r="I2" s="310"/>
      <c r="J2" s="310" t="s">
        <v>60</v>
      </c>
      <c r="K2" s="310"/>
      <c r="L2" s="310" t="s">
        <v>3</v>
      </c>
      <c r="M2" s="310"/>
      <c r="N2" s="310" t="s">
        <v>77</v>
      </c>
      <c r="O2" s="310"/>
      <c r="P2" s="310" t="s">
        <v>10</v>
      </c>
      <c r="Q2" s="310"/>
      <c r="R2" s="310" t="s">
        <v>11</v>
      </c>
      <c r="S2" s="310"/>
      <c r="T2" s="310">
        <v>1958</v>
      </c>
      <c r="U2" s="310"/>
      <c r="V2" s="310" t="s">
        <v>27</v>
      </c>
      <c r="W2" s="310"/>
      <c r="X2" s="310" t="s">
        <v>78</v>
      </c>
      <c r="Y2" s="310"/>
      <c r="Z2" s="310" t="s">
        <v>30</v>
      </c>
      <c r="AA2" s="310"/>
    </row>
    <row r="3" spans="1:27" s="225" customFormat="1" ht="15.75" thickBot="1" x14ac:dyDescent="0.3">
      <c r="A3" s="227"/>
      <c r="B3" s="227" t="s">
        <v>435</v>
      </c>
      <c r="C3" s="227" t="s">
        <v>438</v>
      </c>
      <c r="D3" s="227" t="s">
        <v>435</v>
      </c>
      <c r="E3" s="227" t="s">
        <v>438</v>
      </c>
      <c r="F3" s="227" t="s">
        <v>435</v>
      </c>
      <c r="G3" s="227" t="s">
        <v>438</v>
      </c>
      <c r="H3" s="227" t="s">
        <v>435</v>
      </c>
      <c r="I3" s="227" t="s">
        <v>438</v>
      </c>
      <c r="J3" s="227" t="s">
        <v>435</v>
      </c>
      <c r="K3" s="227" t="s">
        <v>438</v>
      </c>
      <c r="L3" s="227" t="s">
        <v>435</v>
      </c>
      <c r="M3" s="227" t="s">
        <v>438</v>
      </c>
      <c r="N3" s="227" t="s">
        <v>435</v>
      </c>
      <c r="O3" s="227" t="s">
        <v>438</v>
      </c>
      <c r="P3" s="227" t="s">
        <v>435</v>
      </c>
      <c r="Q3" s="227" t="s">
        <v>438</v>
      </c>
      <c r="R3" s="227" t="s">
        <v>435</v>
      </c>
      <c r="S3" s="227" t="s">
        <v>438</v>
      </c>
      <c r="T3" s="227" t="s">
        <v>435</v>
      </c>
      <c r="U3" s="227" t="s">
        <v>438</v>
      </c>
      <c r="V3" s="227" t="s">
        <v>435</v>
      </c>
      <c r="W3" s="227" t="s">
        <v>438</v>
      </c>
      <c r="X3" s="227" t="s">
        <v>435</v>
      </c>
      <c r="Y3" s="227" t="s">
        <v>438</v>
      </c>
      <c r="Z3" s="227" t="s">
        <v>435</v>
      </c>
      <c r="AA3" s="227" t="s">
        <v>438</v>
      </c>
    </row>
    <row r="4" spans="1:27" ht="15.75" thickTop="1" x14ac:dyDescent="0.25"/>
    <row r="5" spans="1:27" x14ac:dyDescent="0.25">
      <c r="A5" s="75" t="s">
        <v>443</v>
      </c>
      <c r="B5" s="225">
        <v>3377</v>
      </c>
      <c r="C5" s="225">
        <v>75.599999999999994</v>
      </c>
      <c r="D5" s="225">
        <v>2453</v>
      </c>
      <c r="E5" s="225">
        <v>100</v>
      </c>
      <c r="F5" s="225">
        <v>1985</v>
      </c>
      <c r="G5" s="225">
        <v>47</v>
      </c>
      <c r="H5" s="75">
        <v>3402</v>
      </c>
      <c r="I5" s="75">
        <v>42</v>
      </c>
      <c r="J5" s="225">
        <v>1395</v>
      </c>
      <c r="K5" s="225">
        <v>100</v>
      </c>
      <c r="L5" s="225">
        <v>2024</v>
      </c>
      <c r="M5" s="225">
        <v>0</v>
      </c>
      <c r="N5" s="225">
        <v>2464</v>
      </c>
      <c r="O5" s="225">
        <v>50</v>
      </c>
      <c r="P5" s="225">
        <v>855</v>
      </c>
      <c r="Q5" s="225">
        <v>48.8</v>
      </c>
      <c r="R5" s="225">
        <v>1057</v>
      </c>
      <c r="S5" s="225">
        <v>51.6</v>
      </c>
      <c r="T5" s="228">
        <v>5559</v>
      </c>
      <c r="U5" s="228">
        <v>54.5</v>
      </c>
      <c r="V5" s="229">
        <v>4917</v>
      </c>
      <c r="W5" s="229">
        <v>41.2</v>
      </c>
      <c r="X5" s="75">
        <v>5744</v>
      </c>
      <c r="Y5" s="75">
        <v>48</v>
      </c>
      <c r="Z5" s="75">
        <v>5244</v>
      </c>
      <c r="AA5" s="75">
        <v>48</v>
      </c>
    </row>
    <row r="7" spans="1:27" x14ac:dyDescent="0.25">
      <c r="A7" s="75" t="s">
        <v>439</v>
      </c>
      <c r="B7" s="225">
        <v>3372</v>
      </c>
      <c r="C7" s="225">
        <v>50.6</v>
      </c>
      <c r="D7" s="225">
        <v>2450</v>
      </c>
      <c r="E7" s="225">
        <v>72.5</v>
      </c>
      <c r="F7" s="225">
        <v>1985</v>
      </c>
      <c r="G7" s="225">
        <v>66.400000000000006</v>
      </c>
      <c r="H7" s="75">
        <v>3371</v>
      </c>
      <c r="I7" s="75">
        <v>79.900000000000006</v>
      </c>
      <c r="J7" s="225">
        <v>1369</v>
      </c>
      <c r="K7" s="225">
        <v>80.400000000000006</v>
      </c>
      <c r="L7" s="225">
        <v>2024</v>
      </c>
      <c r="M7" s="225">
        <v>46.4</v>
      </c>
      <c r="N7" s="225">
        <v>2318</v>
      </c>
      <c r="O7" s="225">
        <v>71.7</v>
      </c>
      <c r="R7" s="225">
        <v>1057</v>
      </c>
      <c r="S7" s="225">
        <v>61</v>
      </c>
      <c r="T7" s="225">
        <v>5364</v>
      </c>
      <c r="U7" s="75">
        <v>52.4</v>
      </c>
      <c r="V7" s="230"/>
      <c r="W7" s="230"/>
      <c r="X7" s="75">
        <v>5739</v>
      </c>
      <c r="Y7" s="75">
        <v>65.900000000000006</v>
      </c>
      <c r="Z7" s="75">
        <v>5244</v>
      </c>
      <c r="AA7" s="75">
        <v>26.5</v>
      </c>
    </row>
    <row r="8" spans="1:27" x14ac:dyDescent="0.25">
      <c r="A8" s="75" t="s">
        <v>440</v>
      </c>
      <c r="B8" s="225">
        <v>3338</v>
      </c>
      <c r="C8" s="225">
        <v>96.5</v>
      </c>
      <c r="D8" s="225">
        <v>2382</v>
      </c>
      <c r="E8" s="225">
        <v>96.3</v>
      </c>
      <c r="F8" s="225">
        <v>1985</v>
      </c>
      <c r="G8" s="225">
        <v>89.2</v>
      </c>
      <c r="H8" s="231">
        <v>3286</v>
      </c>
      <c r="I8" s="231">
        <v>96</v>
      </c>
      <c r="J8" s="225">
        <v>1367</v>
      </c>
      <c r="K8" s="225">
        <v>94.5</v>
      </c>
      <c r="L8" s="225">
        <v>1831</v>
      </c>
      <c r="M8" s="225">
        <v>80.5</v>
      </c>
      <c r="N8" s="225">
        <v>2464</v>
      </c>
      <c r="O8" s="225">
        <v>76.599999999999994</v>
      </c>
      <c r="P8" s="225">
        <v>855</v>
      </c>
      <c r="Q8" s="225">
        <v>89.4</v>
      </c>
      <c r="R8" s="225">
        <v>1055</v>
      </c>
      <c r="S8" s="225">
        <v>81.900000000000006</v>
      </c>
      <c r="T8" s="225">
        <v>5538</v>
      </c>
      <c r="U8" s="75">
        <v>94.3</v>
      </c>
      <c r="V8" s="230"/>
      <c r="W8" s="230"/>
      <c r="X8" s="154"/>
      <c r="Y8" s="154"/>
      <c r="Z8" s="75">
        <v>5244</v>
      </c>
      <c r="AA8" s="75">
        <v>55.5</v>
      </c>
    </row>
    <row r="10" spans="1:27" x14ac:dyDescent="0.25">
      <c r="A10" s="75" t="s">
        <v>441</v>
      </c>
      <c r="B10" s="225">
        <v>3377</v>
      </c>
      <c r="C10" s="225">
        <v>15.9</v>
      </c>
      <c r="D10" s="225">
        <v>2422</v>
      </c>
      <c r="E10" s="225">
        <v>31.5</v>
      </c>
      <c r="F10" s="225">
        <v>1985</v>
      </c>
      <c r="G10" s="225">
        <v>47.9</v>
      </c>
      <c r="H10" s="75">
        <v>3402</v>
      </c>
      <c r="I10" s="75">
        <v>28</v>
      </c>
      <c r="L10" s="225">
        <v>2018</v>
      </c>
      <c r="M10" s="225">
        <v>33.799999999999997</v>
      </c>
      <c r="N10" s="225">
        <v>2463</v>
      </c>
      <c r="O10" s="225">
        <v>14.3</v>
      </c>
      <c r="P10" s="225">
        <v>841</v>
      </c>
      <c r="Q10" s="225">
        <v>21.2</v>
      </c>
      <c r="R10" s="225">
        <v>1050</v>
      </c>
      <c r="S10" s="225">
        <v>82.3</v>
      </c>
      <c r="T10" s="232">
        <v>5558</v>
      </c>
      <c r="U10" s="75">
        <v>4.4000000000000004</v>
      </c>
      <c r="V10" s="230"/>
      <c r="W10" s="230"/>
      <c r="X10" s="75">
        <v>5744</v>
      </c>
      <c r="Y10" s="75">
        <v>31.6</v>
      </c>
      <c r="Z10" s="75">
        <v>5244</v>
      </c>
      <c r="AA10" s="75">
        <v>74</v>
      </c>
    </row>
    <row r="11" spans="1:27" x14ac:dyDescent="0.25">
      <c r="A11" s="75" t="s">
        <v>442</v>
      </c>
      <c r="B11" s="225">
        <v>3377</v>
      </c>
      <c r="C11" s="225">
        <v>12</v>
      </c>
      <c r="D11" s="225">
        <v>2453</v>
      </c>
      <c r="E11" s="225">
        <v>9.6</v>
      </c>
      <c r="F11" s="225">
        <v>1985</v>
      </c>
      <c r="G11" s="225">
        <v>10.4</v>
      </c>
      <c r="H11" s="75">
        <v>3402</v>
      </c>
      <c r="I11" s="75">
        <v>6.23</v>
      </c>
      <c r="L11" s="225">
        <v>2018</v>
      </c>
      <c r="M11" s="225">
        <v>9.4</v>
      </c>
      <c r="N11" s="225">
        <v>2463</v>
      </c>
      <c r="O11" s="225">
        <v>2.6</v>
      </c>
      <c r="R11" s="225">
        <v>1055</v>
      </c>
      <c r="S11" s="225">
        <v>85.6</v>
      </c>
      <c r="T11" s="232">
        <v>5558</v>
      </c>
      <c r="U11" s="75">
        <v>1.5</v>
      </c>
      <c r="V11" s="230"/>
      <c r="W11" s="230"/>
      <c r="X11" s="75">
        <v>5744</v>
      </c>
      <c r="Y11" s="75">
        <v>15.4</v>
      </c>
    </row>
    <row r="13" spans="1:27" ht="15" customHeight="1" x14ac:dyDescent="0.25">
      <c r="A13" s="75" t="s">
        <v>444</v>
      </c>
      <c r="B13" s="225">
        <v>3377</v>
      </c>
      <c r="C13" s="225">
        <v>5.7</v>
      </c>
      <c r="D13" s="225">
        <v>2453</v>
      </c>
      <c r="E13" s="225">
        <v>14.8</v>
      </c>
      <c r="F13" s="225">
        <v>1985</v>
      </c>
      <c r="G13" s="225">
        <v>12.5</v>
      </c>
      <c r="J13" s="225">
        <v>1395</v>
      </c>
      <c r="K13" s="225">
        <v>17.399999999999999</v>
      </c>
      <c r="L13" s="225">
        <v>2024</v>
      </c>
      <c r="M13" s="225">
        <v>12.2</v>
      </c>
      <c r="N13" s="231"/>
      <c r="O13" s="231"/>
      <c r="P13" s="225">
        <v>855</v>
      </c>
      <c r="Q13" s="225">
        <v>13.1</v>
      </c>
      <c r="R13" s="225">
        <v>1057</v>
      </c>
      <c r="S13" s="225">
        <v>15.6</v>
      </c>
      <c r="T13" s="230"/>
      <c r="U13" s="230"/>
      <c r="V13" s="229">
        <v>4917</v>
      </c>
      <c r="W13" s="229">
        <v>8.9</v>
      </c>
      <c r="X13" s="75">
        <v>5742</v>
      </c>
      <c r="Y13" s="75">
        <v>2.2000000000000002</v>
      </c>
      <c r="Z13" s="75">
        <v>5244</v>
      </c>
      <c r="AA13" s="75">
        <v>13.5</v>
      </c>
    </row>
    <row r="14" spans="1:27" ht="15" customHeight="1" x14ac:dyDescent="0.25">
      <c r="A14" s="75" t="s">
        <v>445</v>
      </c>
      <c r="B14" s="225">
        <v>3377</v>
      </c>
      <c r="C14" s="225">
        <v>2.5</v>
      </c>
      <c r="D14" s="225">
        <v>2453</v>
      </c>
      <c r="E14" s="225">
        <v>10.199999999999999</v>
      </c>
      <c r="F14" s="225">
        <v>1985</v>
      </c>
      <c r="G14" s="225">
        <v>13.5</v>
      </c>
      <c r="J14" s="225">
        <v>1395</v>
      </c>
      <c r="K14" s="225">
        <v>15.4</v>
      </c>
      <c r="L14" s="225">
        <v>2024</v>
      </c>
      <c r="M14" s="225">
        <v>12.8</v>
      </c>
      <c r="N14" s="231"/>
      <c r="O14" s="233"/>
      <c r="P14" s="225">
        <v>855</v>
      </c>
      <c r="Q14" s="225">
        <v>14.4</v>
      </c>
      <c r="R14" s="225">
        <v>1057</v>
      </c>
      <c r="S14" s="225">
        <v>8.1999999999999993</v>
      </c>
      <c r="T14" s="230"/>
      <c r="U14" s="230"/>
      <c r="V14" s="229">
        <v>4917</v>
      </c>
      <c r="W14" s="229">
        <v>6.7</v>
      </c>
      <c r="Z14" s="75">
        <v>5244</v>
      </c>
      <c r="AA14" s="75">
        <v>11.2</v>
      </c>
    </row>
    <row r="15" spans="1:27" x14ac:dyDescent="0.25">
      <c r="A15" s="171"/>
      <c r="B15" s="234"/>
      <c r="C15" s="234"/>
      <c r="D15" s="234"/>
      <c r="E15" s="234"/>
      <c r="F15" s="234"/>
      <c r="G15" s="234"/>
      <c r="H15" s="171"/>
      <c r="I15" s="171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171"/>
      <c r="V15" s="171"/>
      <c r="W15" s="171"/>
      <c r="X15" s="171"/>
      <c r="Y15" s="171"/>
      <c r="Z15" s="171"/>
      <c r="AA15" s="171"/>
    </row>
    <row r="17" spans="8:22" x14ac:dyDescent="0.25">
      <c r="T17" s="228"/>
      <c r="U17" s="228"/>
    </row>
    <row r="18" spans="8:22" x14ac:dyDescent="0.25">
      <c r="H18" s="229"/>
      <c r="I18" s="229"/>
    </row>
    <row r="19" spans="8:22" x14ac:dyDescent="0.25">
      <c r="H19" s="229"/>
      <c r="I19" s="229"/>
      <c r="V19" s="235"/>
    </row>
    <row r="20" spans="8:22" x14ac:dyDescent="0.25">
      <c r="H20" s="229"/>
      <c r="I20" s="229"/>
      <c r="V20" s="235"/>
    </row>
    <row r="21" spans="8:22" x14ac:dyDescent="0.25">
      <c r="H21" s="229"/>
      <c r="I21" s="229"/>
      <c r="V21" s="235"/>
    </row>
    <row r="22" spans="8:22" x14ac:dyDescent="0.25">
      <c r="H22" s="229"/>
      <c r="I22" s="229"/>
      <c r="T22" s="232"/>
      <c r="V22" s="235"/>
    </row>
    <row r="23" spans="8:22" x14ac:dyDescent="0.25">
      <c r="H23" s="229"/>
      <c r="I23" s="229"/>
      <c r="T23" s="232"/>
      <c r="V23" s="235"/>
    </row>
    <row r="24" spans="8:22" x14ac:dyDescent="0.25">
      <c r="H24" s="229"/>
      <c r="I24" s="229"/>
      <c r="T24" s="229"/>
      <c r="U24" s="229"/>
      <c r="V24" s="235"/>
    </row>
    <row r="25" spans="8:22" x14ac:dyDescent="0.25">
      <c r="H25" s="229"/>
      <c r="I25" s="229"/>
      <c r="T25" s="229"/>
      <c r="U25" s="229"/>
      <c r="V25" s="235"/>
    </row>
    <row r="26" spans="8:22" x14ac:dyDescent="0.25">
      <c r="H26" s="229"/>
      <c r="I26" s="229"/>
      <c r="T26" s="229"/>
      <c r="U26" s="229"/>
      <c r="V26" s="235"/>
    </row>
    <row r="27" spans="8:22" x14ac:dyDescent="0.25">
      <c r="H27" s="235"/>
      <c r="I27" s="235"/>
      <c r="T27" s="229"/>
      <c r="U27" s="235"/>
      <c r="V27" s="235"/>
    </row>
    <row r="28" spans="8:22" x14ac:dyDescent="0.25">
      <c r="H28" s="235"/>
      <c r="I28" s="235"/>
      <c r="V28" s="235"/>
    </row>
    <row r="29" spans="8:22" x14ac:dyDescent="0.25">
      <c r="H29" s="235"/>
      <c r="I29" s="235"/>
      <c r="V29" s="235"/>
    </row>
    <row r="30" spans="8:22" x14ac:dyDescent="0.25">
      <c r="H30" s="235"/>
      <c r="I30" s="235"/>
      <c r="V30" s="235"/>
    </row>
    <row r="31" spans="8:22" x14ac:dyDescent="0.25">
      <c r="H31" s="235"/>
      <c r="I31" s="235"/>
      <c r="V31" s="235"/>
    </row>
    <row r="32" spans="8:22" x14ac:dyDescent="0.25">
      <c r="H32" s="235"/>
      <c r="I32" s="235"/>
      <c r="V32" s="235"/>
    </row>
    <row r="33" spans="8:22" x14ac:dyDescent="0.25">
      <c r="H33" s="235"/>
      <c r="I33" s="235"/>
      <c r="V33" s="235"/>
    </row>
  </sheetData>
  <mergeCells count="13">
    <mergeCell ref="H2:I2"/>
    <mergeCell ref="B2:C2"/>
    <mergeCell ref="D2:E2"/>
    <mergeCell ref="F2:G2"/>
    <mergeCell ref="J2:K2"/>
    <mergeCell ref="L2:M2"/>
    <mergeCell ref="N2:O2"/>
    <mergeCell ref="V2:W2"/>
    <mergeCell ref="X2:Y2"/>
    <mergeCell ref="Z2:AA2"/>
    <mergeCell ref="P2:Q2"/>
    <mergeCell ref="R2:S2"/>
    <mergeCell ref="T2:U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zoomScale="90" zoomScaleNormal="90" workbookViewId="0"/>
  </sheetViews>
  <sheetFormatPr defaultRowHeight="15" x14ac:dyDescent="0.25"/>
  <cols>
    <col min="1" max="1" width="12" customWidth="1"/>
    <col min="2" max="2" width="18.140625" style="149" customWidth="1"/>
    <col min="3" max="4" width="10.5703125" style="149" customWidth="1"/>
    <col min="5" max="5" width="9.140625" style="149" customWidth="1"/>
  </cols>
  <sheetData>
    <row r="1" spans="1:14" ht="16.5" x14ac:dyDescent="0.25">
      <c r="A1" s="205" t="s">
        <v>1108</v>
      </c>
      <c r="B1" s="196"/>
    </row>
    <row r="2" spans="1:14" ht="24.75" customHeight="1" thickBot="1" x14ac:dyDescent="0.3">
      <c r="A2" s="206" t="s">
        <v>476</v>
      </c>
      <c r="B2" s="207" t="s">
        <v>479</v>
      </c>
      <c r="C2" s="208" t="s">
        <v>796</v>
      </c>
      <c r="D2" s="208" t="s">
        <v>797</v>
      </c>
      <c r="E2" s="193" t="s">
        <v>798</v>
      </c>
      <c r="F2" s="311" t="s">
        <v>799</v>
      </c>
      <c r="G2" s="311"/>
      <c r="H2" s="311"/>
      <c r="I2" s="312"/>
      <c r="J2" s="313" t="s">
        <v>800</v>
      </c>
      <c r="K2" s="311"/>
      <c r="L2" s="311"/>
      <c r="M2" s="311"/>
      <c r="N2" s="311"/>
    </row>
    <row r="3" spans="1:14" ht="15.75" thickBot="1" x14ac:dyDescent="0.3">
      <c r="A3" s="54"/>
      <c r="B3" s="198"/>
      <c r="C3" s="195"/>
      <c r="D3" s="195"/>
      <c r="E3" s="195"/>
      <c r="F3" s="54" t="s">
        <v>801</v>
      </c>
      <c r="G3" s="55" t="s">
        <v>802</v>
      </c>
      <c r="H3" s="55" t="s">
        <v>803</v>
      </c>
      <c r="I3" s="56" t="s">
        <v>804</v>
      </c>
      <c r="J3" s="54" t="s">
        <v>801</v>
      </c>
      <c r="K3" s="54" t="s">
        <v>805</v>
      </c>
      <c r="L3" s="54" t="s">
        <v>802</v>
      </c>
      <c r="M3" s="54" t="s">
        <v>803</v>
      </c>
      <c r="N3" s="54" t="s">
        <v>804</v>
      </c>
    </row>
    <row r="4" spans="1:14" x14ac:dyDescent="0.25">
      <c r="A4" s="50" t="s">
        <v>556</v>
      </c>
      <c r="B4" s="16" t="s">
        <v>557</v>
      </c>
      <c r="C4" s="16" t="s">
        <v>806</v>
      </c>
      <c r="D4" s="16" t="s">
        <v>807</v>
      </c>
      <c r="E4" s="16">
        <v>0.22500000000000001</v>
      </c>
      <c r="F4" s="57">
        <v>321836</v>
      </c>
      <c r="G4" s="57">
        <v>1.9199999999999998E-2</v>
      </c>
      <c r="H4" s="57">
        <v>3.3999999999999998E-3</v>
      </c>
      <c r="I4" s="58">
        <v>1.28E-8</v>
      </c>
      <c r="J4" s="57">
        <v>27252</v>
      </c>
      <c r="K4" s="57">
        <v>11</v>
      </c>
      <c r="L4" s="57">
        <v>0.02</v>
      </c>
      <c r="M4" s="57">
        <v>0.01</v>
      </c>
      <c r="N4" s="57">
        <v>8.5000000000000006E-2</v>
      </c>
    </row>
    <row r="5" spans="1:14" x14ac:dyDescent="0.25">
      <c r="A5" s="50" t="s">
        <v>544</v>
      </c>
      <c r="B5" s="16" t="s">
        <v>545</v>
      </c>
      <c r="C5" s="16" t="s">
        <v>808</v>
      </c>
      <c r="D5" s="16" t="s">
        <v>807</v>
      </c>
      <c r="E5" s="16">
        <v>0.66669999999999996</v>
      </c>
      <c r="F5" s="57">
        <v>321797</v>
      </c>
      <c r="G5" s="57">
        <v>2.3E-2</v>
      </c>
      <c r="H5" s="57">
        <v>3.3999999999999998E-3</v>
      </c>
      <c r="I5" s="58">
        <v>1.1400000000000001E-11</v>
      </c>
      <c r="J5" s="57">
        <v>27247</v>
      </c>
      <c r="K5" s="57">
        <v>11</v>
      </c>
      <c r="L5" s="57">
        <v>0.02</v>
      </c>
      <c r="M5" s="57">
        <v>0.01</v>
      </c>
      <c r="N5" s="57">
        <v>5.2999999999999999E-2</v>
      </c>
    </row>
    <row r="6" spans="1:14" x14ac:dyDescent="0.25">
      <c r="A6" s="50" t="s">
        <v>617</v>
      </c>
      <c r="B6" s="16" t="s">
        <v>618</v>
      </c>
      <c r="C6" s="16" t="s">
        <v>809</v>
      </c>
      <c r="D6" s="16" t="s">
        <v>808</v>
      </c>
      <c r="E6" s="16">
        <v>0.32500000000000001</v>
      </c>
      <c r="F6" s="57">
        <v>321969</v>
      </c>
      <c r="G6" s="57">
        <v>2.29E-2</v>
      </c>
      <c r="H6" s="57">
        <v>3.3999999999999998E-3</v>
      </c>
      <c r="I6" s="58">
        <v>2.25E-11</v>
      </c>
      <c r="J6" s="57">
        <v>27252</v>
      </c>
      <c r="K6" s="57">
        <v>11</v>
      </c>
      <c r="L6" s="57">
        <v>0.01</v>
      </c>
      <c r="M6" s="57">
        <v>0.01</v>
      </c>
      <c r="N6" s="57">
        <v>0.24099999999999999</v>
      </c>
    </row>
    <row r="7" spans="1:14" x14ac:dyDescent="0.25">
      <c r="A7" s="50" t="s">
        <v>615</v>
      </c>
      <c r="B7" s="16" t="s">
        <v>616</v>
      </c>
      <c r="C7" s="16" t="s">
        <v>806</v>
      </c>
      <c r="D7" s="16" t="s">
        <v>807</v>
      </c>
      <c r="E7" s="16">
        <v>0.5</v>
      </c>
      <c r="F7" s="57">
        <v>321759</v>
      </c>
      <c r="G7" s="57">
        <v>3.0700000000000002E-2</v>
      </c>
      <c r="H7" s="57">
        <v>3.0999999999999999E-3</v>
      </c>
      <c r="I7" s="58">
        <v>8.7799999999999994E-24</v>
      </c>
      <c r="J7" s="57">
        <v>27254</v>
      </c>
      <c r="K7" s="57">
        <v>11</v>
      </c>
      <c r="L7" s="57">
        <v>0.02</v>
      </c>
      <c r="M7" s="57">
        <v>0.01</v>
      </c>
      <c r="N7" s="57">
        <v>3.1E-2</v>
      </c>
    </row>
    <row r="8" spans="1:14" x14ac:dyDescent="0.25">
      <c r="A8" s="50" t="s">
        <v>528</v>
      </c>
      <c r="B8" s="16" t="s">
        <v>529</v>
      </c>
      <c r="C8" s="16" t="s">
        <v>807</v>
      </c>
      <c r="D8" s="16" t="s">
        <v>806</v>
      </c>
      <c r="E8" s="16">
        <v>0.42499999999999999</v>
      </c>
      <c r="F8" s="57">
        <v>320727</v>
      </c>
      <c r="G8" s="57">
        <v>1.7399999999999999E-2</v>
      </c>
      <c r="H8" s="57">
        <v>3.0999999999999999E-3</v>
      </c>
      <c r="I8" s="58">
        <v>1.8299999999999998E-8</v>
      </c>
      <c r="J8" s="57">
        <v>27239</v>
      </c>
      <c r="K8" s="57">
        <v>11</v>
      </c>
      <c r="L8" s="57">
        <v>0.01</v>
      </c>
      <c r="M8" s="57">
        <v>0.01</v>
      </c>
      <c r="N8" s="57">
        <v>0.23899999999999999</v>
      </c>
    </row>
    <row r="9" spans="1:14" x14ac:dyDescent="0.25">
      <c r="A9" s="50" t="s">
        <v>627</v>
      </c>
      <c r="B9" s="16" t="s">
        <v>628</v>
      </c>
      <c r="C9" s="16" t="s">
        <v>806</v>
      </c>
      <c r="D9" s="16" t="s">
        <v>807</v>
      </c>
      <c r="E9" s="16">
        <v>0.43330000000000002</v>
      </c>
      <c r="F9" s="57">
        <v>320955</v>
      </c>
      <c r="G9" s="57">
        <v>4.02E-2</v>
      </c>
      <c r="H9" s="57">
        <v>3.0999999999999999E-3</v>
      </c>
      <c r="I9" s="58">
        <v>3.1999999999999998E-38</v>
      </c>
      <c r="J9" s="57">
        <v>27067</v>
      </c>
      <c r="K9" s="57">
        <v>11</v>
      </c>
      <c r="L9" s="57">
        <v>0.02</v>
      </c>
      <c r="M9" s="57">
        <v>0.01</v>
      </c>
      <c r="N9" s="57">
        <v>1.4999999999999999E-2</v>
      </c>
    </row>
    <row r="10" spans="1:14" x14ac:dyDescent="0.25">
      <c r="A10" s="50" t="s">
        <v>640</v>
      </c>
      <c r="B10" s="16" t="s">
        <v>641</v>
      </c>
      <c r="C10" s="16" t="s">
        <v>806</v>
      </c>
      <c r="D10" s="16" t="s">
        <v>807</v>
      </c>
      <c r="E10" s="16">
        <v>0.29170000000000001</v>
      </c>
      <c r="F10" s="57">
        <v>322061</v>
      </c>
      <c r="G10" s="57">
        <v>2.4899999999999999E-2</v>
      </c>
      <c r="H10" s="57">
        <v>3.3E-3</v>
      </c>
      <c r="I10" s="58">
        <v>6.6100000000000004E-14</v>
      </c>
      <c r="J10" s="57">
        <v>27259</v>
      </c>
      <c r="K10" s="57">
        <v>11</v>
      </c>
      <c r="L10" s="57">
        <v>0.03</v>
      </c>
      <c r="M10" s="57">
        <v>0.01</v>
      </c>
      <c r="N10" s="57" t="s">
        <v>469</v>
      </c>
    </row>
    <row r="11" spans="1:14" x14ac:dyDescent="0.25">
      <c r="A11" s="50" t="s">
        <v>645</v>
      </c>
      <c r="B11" s="16" t="s">
        <v>646</v>
      </c>
      <c r="C11" s="16" t="s">
        <v>807</v>
      </c>
      <c r="D11" s="16" t="s">
        <v>806</v>
      </c>
      <c r="E11" s="16">
        <v>0.8</v>
      </c>
      <c r="F11" s="57">
        <v>322103</v>
      </c>
      <c r="G11" s="57">
        <v>4.1399999999999999E-2</v>
      </c>
      <c r="H11" s="57">
        <v>3.8E-3</v>
      </c>
      <c r="I11" s="58">
        <v>5.5599999999999998E-28</v>
      </c>
      <c r="J11" s="57">
        <v>27258</v>
      </c>
      <c r="K11" s="57">
        <v>11</v>
      </c>
      <c r="L11" s="57">
        <v>0.05</v>
      </c>
      <c r="M11" s="57">
        <v>0.01</v>
      </c>
      <c r="N11" s="57" t="s">
        <v>469</v>
      </c>
    </row>
    <row r="12" spans="1:14" x14ac:dyDescent="0.25">
      <c r="A12" s="50" t="s">
        <v>542</v>
      </c>
      <c r="B12" s="16" t="s">
        <v>543</v>
      </c>
      <c r="C12" s="16" t="s">
        <v>806</v>
      </c>
      <c r="D12" s="16" t="s">
        <v>807</v>
      </c>
      <c r="E12" s="16">
        <v>0.9083</v>
      </c>
      <c r="F12" s="57">
        <v>314111</v>
      </c>
      <c r="G12" s="57">
        <v>3.0700000000000002E-2</v>
      </c>
      <c r="H12" s="57">
        <v>5.4999999999999997E-3</v>
      </c>
      <c r="I12" s="58">
        <v>2.0199999999999999E-8</v>
      </c>
      <c r="J12" s="57">
        <v>13054</v>
      </c>
      <c r="K12" s="57">
        <v>3</v>
      </c>
      <c r="L12" s="57">
        <v>-0.01</v>
      </c>
      <c r="M12" s="57">
        <v>0.02</v>
      </c>
      <c r="N12" s="57">
        <v>0.60599999999999998</v>
      </c>
    </row>
    <row r="13" spans="1:14" x14ac:dyDescent="0.25">
      <c r="A13" s="50" t="s">
        <v>810</v>
      </c>
      <c r="B13" s="16" t="s">
        <v>664</v>
      </c>
      <c r="C13" s="16" t="s">
        <v>809</v>
      </c>
      <c r="D13" s="16" t="s">
        <v>808</v>
      </c>
      <c r="E13" s="16">
        <v>0.82499999999999996</v>
      </c>
      <c r="F13" s="57">
        <v>310311</v>
      </c>
      <c r="G13" s="57">
        <v>2.5600000000000001E-2</v>
      </c>
      <c r="H13" s="57">
        <v>4.4999999999999997E-3</v>
      </c>
      <c r="I13" s="58">
        <v>1.31E-8</v>
      </c>
      <c r="J13" s="57">
        <v>12812</v>
      </c>
      <c r="K13" s="57">
        <v>7</v>
      </c>
      <c r="L13" s="57">
        <v>0</v>
      </c>
      <c r="M13" s="57">
        <v>0.02</v>
      </c>
      <c r="N13" s="57">
        <v>0.81599999999999995</v>
      </c>
    </row>
    <row r="14" spans="1:14" x14ac:dyDescent="0.25">
      <c r="A14" s="50" t="s">
        <v>487</v>
      </c>
      <c r="B14" s="16" t="s">
        <v>488</v>
      </c>
      <c r="C14" s="16" t="s">
        <v>807</v>
      </c>
      <c r="D14" s="16" t="s">
        <v>806</v>
      </c>
      <c r="E14" s="16">
        <v>0.30830000000000002</v>
      </c>
      <c r="F14" s="57">
        <v>321979</v>
      </c>
      <c r="G14" s="57">
        <v>2.07E-2</v>
      </c>
      <c r="H14" s="57">
        <v>3.3999999999999998E-3</v>
      </c>
      <c r="I14" s="58">
        <v>1.33E-9</v>
      </c>
      <c r="J14" s="57">
        <v>27251</v>
      </c>
      <c r="K14" s="57">
        <v>11</v>
      </c>
      <c r="L14" s="57">
        <v>-0.01</v>
      </c>
      <c r="M14" s="57">
        <v>0.01</v>
      </c>
      <c r="N14" s="57">
        <v>0.54600000000000004</v>
      </c>
    </row>
    <row r="15" spans="1:14" x14ac:dyDescent="0.25">
      <c r="A15" s="50" t="s">
        <v>607</v>
      </c>
      <c r="B15" s="16" t="s">
        <v>608</v>
      </c>
      <c r="C15" s="16" t="s">
        <v>809</v>
      </c>
      <c r="D15" s="16" t="s">
        <v>808</v>
      </c>
      <c r="E15" s="16">
        <v>0.57499999999999996</v>
      </c>
      <c r="F15" s="57">
        <v>320730</v>
      </c>
      <c r="G15" s="57">
        <v>2.18E-2</v>
      </c>
      <c r="H15" s="57">
        <v>3.0999999999999999E-3</v>
      </c>
      <c r="I15" s="58">
        <v>2.0699999999999999E-12</v>
      </c>
      <c r="J15" s="57">
        <v>27257</v>
      </c>
      <c r="K15" s="57">
        <v>11</v>
      </c>
      <c r="L15" s="57">
        <v>0.03</v>
      </c>
      <c r="M15" s="57">
        <v>0.01</v>
      </c>
      <c r="N15" s="57">
        <v>2E-3</v>
      </c>
    </row>
    <row r="16" spans="1:14" x14ac:dyDescent="0.25">
      <c r="A16" s="50" t="s">
        <v>534</v>
      </c>
      <c r="B16" s="16" t="s">
        <v>535</v>
      </c>
      <c r="C16" s="16" t="s">
        <v>808</v>
      </c>
      <c r="D16" s="16" t="s">
        <v>809</v>
      </c>
      <c r="E16" s="16">
        <v>5.8299999999999998E-2</v>
      </c>
      <c r="F16" s="57">
        <v>321893</v>
      </c>
      <c r="G16" s="57">
        <v>3.0800000000000001E-2</v>
      </c>
      <c r="H16" s="57">
        <v>5.3E-3</v>
      </c>
      <c r="I16" s="58">
        <v>8.4499999999999996E-9</v>
      </c>
      <c r="J16" s="57">
        <v>27254</v>
      </c>
      <c r="K16" s="57">
        <v>11</v>
      </c>
      <c r="L16" s="57">
        <v>0.01</v>
      </c>
      <c r="M16" s="57">
        <v>0.01</v>
      </c>
      <c r="N16" s="57">
        <v>0.35299999999999998</v>
      </c>
    </row>
    <row r="17" spans="1:14" x14ac:dyDescent="0.25">
      <c r="A17" s="50" t="s">
        <v>483</v>
      </c>
      <c r="B17" s="16" t="s">
        <v>484</v>
      </c>
      <c r="C17" s="16" t="s">
        <v>808</v>
      </c>
      <c r="D17" s="16" t="s">
        <v>809</v>
      </c>
      <c r="E17" s="16">
        <v>0.375</v>
      </c>
      <c r="F17" s="57">
        <v>322095</v>
      </c>
      <c r="G17" s="57">
        <v>1.77E-2</v>
      </c>
      <c r="H17" s="57">
        <v>3.0999999999999999E-3</v>
      </c>
      <c r="I17" s="58">
        <v>1.48E-8</v>
      </c>
      <c r="J17" s="57">
        <v>27228</v>
      </c>
      <c r="K17" s="57">
        <v>11</v>
      </c>
      <c r="L17" s="57">
        <v>0.02</v>
      </c>
      <c r="M17" s="57">
        <v>0.01</v>
      </c>
      <c r="N17" s="57">
        <v>1.4999999999999999E-2</v>
      </c>
    </row>
    <row r="18" spans="1:14" x14ac:dyDescent="0.25">
      <c r="A18" s="50" t="s">
        <v>515</v>
      </c>
      <c r="B18" s="16" t="s">
        <v>516</v>
      </c>
      <c r="C18" s="16" t="s">
        <v>806</v>
      </c>
      <c r="D18" s="16" t="s">
        <v>807</v>
      </c>
      <c r="E18" s="16">
        <v>0.54169999999999996</v>
      </c>
      <c r="F18" s="57">
        <v>306238</v>
      </c>
      <c r="G18" s="57">
        <v>2.0199999999999999E-2</v>
      </c>
      <c r="H18" s="57">
        <v>3.3E-3</v>
      </c>
      <c r="I18" s="58">
        <v>6.3299999999999999E-10</v>
      </c>
      <c r="J18" s="57">
        <v>27221</v>
      </c>
      <c r="K18" s="57">
        <v>11</v>
      </c>
      <c r="L18" s="57">
        <v>0.03</v>
      </c>
      <c r="M18" s="57">
        <v>0.01</v>
      </c>
      <c r="N18" s="57" t="s">
        <v>469</v>
      </c>
    </row>
    <row r="19" spans="1:14" x14ac:dyDescent="0.25">
      <c r="A19" s="50" t="s">
        <v>489</v>
      </c>
      <c r="B19" s="16" t="s">
        <v>490</v>
      </c>
      <c r="C19" s="16" t="s">
        <v>806</v>
      </c>
      <c r="D19" s="16" t="s">
        <v>807</v>
      </c>
      <c r="E19" s="16">
        <v>0.45829999999999999</v>
      </c>
      <c r="F19" s="57">
        <v>322051</v>
      </c>
      <c r="G19" s="57">
        <v>1.72E-2</v>
      </c>
      <c r="H19" s="57">
        <v>3.0999999999999999E-3</v>
      </c>
      <c r="I19" s="58">
        <v>1.89E-8</v>
      </c>
      <c r="J19" s="57">
        <v>27251</v>
      </c>
      <c r="K19" s="57">
        <v>11</v>
      </c>
      <c r="L19" s="57">
        <v>0</v>
      </c>
      <c r="M19" s="57">
        <v>0.01</v>
      </c>
      <c r="N19" s="57">
        <v>0.64</v>
      </c>
    </row>
    <row r="20" spans="1:14" x14ac:dyDescent="0.25">
      <c r="A20" s="50" t="s">
        <v>507</v>
      </c>
      <c r="B20" s="16" t="s">
        <v>508</v>
      </c>
      <c r="C20" s="16" t="s">
        <v>809</v>
      </c>
      <c r="D20" s="16" t="s">
        <v>808</v>
      </c>
      <c r="E20" s="16">
        <v>0.92500000000000004</v>
      </c>
      <c r="F20" s="57">
        <v>296401</v>
      </c>
      <c r="G20" s="57">
        <v>3.5799999999999998E-2</v>
      </c>
      <c r="H20" s="57">
        <v>6.4000000000000003E-3</v>
      </c>
      <c r="I20" s="58">
        <v>2.55E-8</v>
      </c>
      <c r="J20" s="57">
        <v>27261</v>
      </c>
      <c r="K20" s="57">
        <v>11</v>
      </c>
      <c r="L20" s="57">
        <v>0.03</v>
      </c>
      <c r="M20" s="57">
        <v>0.01</v>
      </c>
      <c r="N20" s="57">
        <v>2.1000000000000001E-2</v>
      </c>
    </row>
    <row r="21" spans="1:14" x14ac:dyDescent="0.25">
      <c r="A21" s="50" t="s">
        <v>657</v>
      </c>
      <c r="B21" s="16" t="s">
        <v>547</v>
      </c>
      <c r="C21" s="16" t="s">
        <v>809</v>
      </c>
      <c r="D21" s="16" t="s">
        <v>808</v>
      </c>
      <c r="E21" s="16">
        <v>4.1700000000000001E-2</v>
      </c>
      <c r="F21" s="57">
        <v>306243</v>
      </c>
      <c r="G21" s="57">
        <v>4.9200000000000001E-2</v>
      </c>
      <c r="H21" s="57">
        <v>8.3999999999999995E-3</v>
      </c>
      <c r="I21" s="58">
        <v>3.9899999999999997E-9</v>
      </c>
      <c r="J21" s="57">
        <v>13145</v>
      </c>
      <c r="K21" s="57">
        <v>3</v>
      </c>
      <c r="L21" s="57">
        <v>0.06</v>
      </c>
      <c r="M21" s="57">
        <v>0.03</v>
      </c>
      <c r="N21" s="57">
        <v>3.2000000000000001E-2</v>
      </c>
    </row>
    <row r="22" spans="1:14" x14ac:dyDescent="0.25">
      <c r="A22" s="50" t="s">
        <v>652</v>
      </c>
      <c r="B22" s="16" t="s">
        <v>653</v>
      </c>
      <c r="C22" s="16" t="s">
        <v>809</v>
      </c>
      <c r="D22" s="16" t="s">
        <v>808</v>
      </c>
      <c r="E22" s="16">
        <v>0.23330000000000001</v>
      </c>
      <c r="F22" s="57">
        <v>233803</v>
      </c>
      <c r="G22" s="57">
        <v>2.98E-2</v>
      </c>
      <c r="H22" s="57">
        <v>4.7000000000000002E-3</v>
      </c>
      <c r="I22" s="58">
        <v>2.2900000000000001E-10</v>
      </c>
      <c r="J22" s="57">
        <v>19661</v>
      </c>
      <c r="K22" s="57">
        <v>9</v>
      </c>
      <c r="L22" s="57">
        <v>0</v>
      </c>
      <c r="M22" s="57">
        <v>0.01</v>
      </c>
      <c r="N22" s="57">
        <v>0.86399999999999999</v>
      </c>
    </row>
    <row r="23" spans="1:14" x14ac:dyDescent="0.25">
      <c r="A23" s="50" t="s">
        <v>540</v>
      </c>
      <c r="B23" s="16" t="s">
        <v>541</v>
      </c>
      <c r="C23" s="16" t="s">
        <v>806</v>
      </c>
      <c r="D23" s="16" t="s">
        <v>807</v>
      </c>
      <c r="E23" s="16">
        <v>0.43330000000000002</v>
      </c>
      <c r="F23" s="57">
        <v>321903</v>
      </c>
      <c r="G23" s="57">
        <v>2.1700000000000001E-2</v>
      </c>
      <c r="H23" s="57">
        <v>3.0999999999999999E-3</v>
      </c>
      <c r="I23" s="58">
        <v>1.3100000000000001E-12</v>
      </c>
      <c r="J23" s="57">
        <v>27241</v>
      </c>
      <c r="K23" s="57">
        <v>11</v>
      </c>
      <c r="L23" s="57">
        <v>0.02</v>
      </c>
      <c r="M23" s="57">
        <v>0.01</v>
      </c>
      <c r="N23" s="57">
        <v>7.0000000000000001E-3</v>
      </c>
    </row>
    <row r="24" spans="1:14" x14ac:dyDescent="0.25">
      <c r="A24" s="50" t="s">
        <v>605</v>
      </c>
      <c r="B24" s="16" t="s">
        <v>606</v>
      </c>
      <c r="C24" s="16" t="s">
        <v>807</v>
      </c>
      <c r="D24" s="16" t="s">
        <v>806</v>
      </c>
      <c r="E24" s="16">
        <v>0.42499999999999999</v>
      </c>
      <c r="F24" s="57">
        <v>322070</v>
      </c>
      <c r="G24" s="57">
        <v>2.1100000000000001E-2</v>
      </c>
      <c r="H24" s="57">
        <v>3.3E-3</v>
      </c>
      <c r="I24" s="58">
        <v>1.1399999999999999E-10</v>
      </c>
      <c r="J24" s="57">
        <v>27215</v>
      </c>
      <c r="K24" s="57">
        <v>11</v>
      </c>
      <c r="L24" s="57">
        <v>0.01</v>
      </c>
      <c r="M24" s="57">
        <v>0.01</v>
      </c>
      <c r="N24" s="57">
        <v>0.13500000000000001</v>
      </c>
    </row>
    <row r="25" spans="1:14" x14ac:dyDescent="0.25">
      <c r="A25" s="50" t="s">
        <v>655</v>
      </c>
      <c r="B25" s="16" t="s">
        <v>656</v>
      </c>
      <c r="C25" s="16" t="s">
        <v>807</v>
      </c>
      <c r="D25" s="16" t="s">
        <v>806</v>
      </c>
      <c r="E25" s="16">
        <v>0.1</v>
      </c>
      <c r="F25" s="57">
        <v>312934</v>
      </c>
      <c r="G25" s="57">
        <v>3.3399999999999999E-2</v>
      </c>
      <c r="H25" s="57">
        <v>4.7000000000000002E-3</v>
      </c>
      <c r="I25" s="58">
        <v>1.09E-12</v>
      </c>
      <c r="J25" s="57">
        <v>27221</v>
      </c>
      <c r="K25" s="57">
        <v>11</v>
      </c>
      <c r="L25" s="57">
        <v>0.01</v>
      </c>
      <c r="M25" s="57">
        <v>0.01</v>
      </c>
      <c r="N25" s="57">
        <v>0.219</v>
      </c>
    </row>
    <row r="26" spans="1:14" x14ac:dyDescent="0.25">
      <c r="A26" s="50" t="s">
        <v>663</v>
      </c>
      <c r="B26" s="16" t="s">
        <v>664</v>
      </c>
      <c r="C26" s="16" t="s">
        <v>806</v>
      </c>
      <c r="D26" s="16" t="s">
        <v>807</v>
      </c>
      <c r="E26" s="16">
        <v>0.86670000000000003</v>
      </c>
      <c r="F26" s="57">
        <v>316758</v>
      </c>
      <c r="G26" s="57">
        <v>4.0300000000000002E-2</v>
      </c>
      <c r="H26" s="57">
        <v>4.5999999999999999E-3</v>
      </c>
      <c r="I26" s="58">
        <v>1.48E-18</v>
      </c>
      <c r="J26" s="57">
        <v>13152</v>
      </c>
      <c r="K26" s="57">
        <v>3</v>
      </c>
      <c r="L26" s="57">
        <v>-0.05</v>
      </c>
      <c r="M26" s="57">
        <v>0.02</v>
      </c>
      <c r="N26" s="57">
        <v>3.0000000000000001E-3</v>
      </c>
    </row>
    <row r="27" spans="1:14" x14ac:dyDescent="0.25">
      <c r="A27" s="50" t="s">
        <v>602</v>
      </c>
      <c r="B27" s="16" t="s">
        <v>603</v>
      </c>
      <c r="C27" s="16" t="s">
        <v>806</v>
      </c>
      <c r="D27" s="16" t="s">
        <v>807</v>
      </c>
      <c r="E27" s="16">
        <v>0.42499999999999999</v>
      </c>
      <c r="F27" s="57">
        <v>319282</v>
      </c>
      <c r="G27" s="57">
        <v>2.4199999999999999E-2</v>
      </c>
      <c r="H27" s="57">
        <v>3.0999999999999999E-3</v>
      </c>
      <c r="I27" s="58">
        <v>3.28E-15</v>
      </c>
      <c r="J27" s="57">
        <v>27258</v>
      </c>
      <c r="K27" s="57">
        <v>11</v>
      </c>
      <c r="L27" s="57">
        <v>0.01</v>
      </c>
      <c r="M27" s="57">
        <v>0.01</v>
      </c>
      <c r="N27" s="57">
        <v>0.14299999999999999</v>
      </c>
    </row>
    <row r="28" spans="1:14" x14ac:dyDescent="0.25">
      <c r="A28" s="50" t="s">
        <v>546</v>
      </c>
      <c r="B28" s="16" t="s">
        <v>547</v>
      </c>
      <c r="C28" s="16" t="s">
        <v>808</v>
      </c>
      <c r="D28" s="16" t="s">
        <v>807</v>
      </c>
      <c r="E28" s="16">
        <v>0.63329999999999997</v>
      </c>
      <c r="F28" s="57">
        <v>320823</v>
      </c>
      <c r="G28" s="57">
        <v>2.07E-2</v>
      </c>
      <c r="H28" s="57">
        <v>3.3E-3</v>
      </c>
      <c r="I28" s="58">
        <v>1.94E-10</v>
      </c>
      <c r="J28" s="57">
        <v>27247</v>
      </c>
      <c r="K28" s="57">
        <v>11</v>
      </c>
      <c r="L28" s="57">
        <v>0.04</v>
      </c>
      <c r="M28" s="57">
        <v>0.01</v>
      </c>
      <c r="N28" s="57" t="s">
        <v>469</v>
      </c>
    </row>
    <row r="29" spans="1:14" x14ac:dyDescent="0.25">
      <c r="A29" s="50" t="s">
        <v>671</v>
      </c>
      <c r="B29" s="16" t="s">
        <v>672</v>
      </c>
      <c r="C29" s="16" t="s">
        <v>806</v>
      </c>
      <c r="D29" s="16" t="s">
        <v>807</v>
      </c>
      <c r="E29" s="16">
        <v>0.54169999999999996</v>
      </c>
      <c r="F29" s="57">
        <v>322032</v>
      </c>
      <c r="G29" s="57">
        <v>1.8200000000000001E-2</v>
      </c>
      <c r="H29" s="57">
        <v>3.0999999999999999E-3</v>
      </c>
      <c r="I29" s="58">
        <v>2.4899999999999999E-9</v>
      </c>
      <c r="J29" s="57">
        <v>27243</v>
      </c>
      <c r="K29" s="57">
        <v>11</v>
      </c>
      <c r="L29" s="57">
        <v>0.01</v>
      </c>
      <c r="M29" s="57">
        <v>0.01</v>
      </c>
      <c r="N29" s="57">
        <v>0.438</v>
      </c>
    </row>
    <row r="30" spans="1:14" x14ac:dyDescent="0.25">
      <c r="A30" s="50" t="s">
        <v>613</v>
      </c>
      <c r="B30" s="16" t="s">
        <v>614</v>
      </c>
      <c r="C30" s="16" t="s">
        <v>806</v>
      </c>
      <c r="D30" s="16" t="s">
        <v>807</v>
      </c>
      <c r="E30" s="16">
        <v>0.875</v>
      </c>
      <c r="F30" s="57">
        <v>318287</v>
      </c>
      <c r="G30" s="57">
        <v>6.0100000000000001E-2</v>
      </c>
      <c r="H30" s="57">
        <v>4.0000000000000001E-3</v>
      </c>
      <c r="I30" s="57" t="s">
        <v>811</v>
      </c>
      <c r="J30" s="57">
        <v>27230</v>
      </c>
      <c r="K30" s="57">
        <v>11</v>
      </c>
      <c r="L30" s="57">
        <v>0.05</v>
      </c>
      <c r="M30" s="57">
        <v>0.01</v>
      </c>
      <c r="N30" s="57" t="s">
        <v>469</v>
      </c>
    </row>
    <row r="31" spans="1:14" x14ac:dyDescent="0.25">
      <c r="A31" s="50" t="s">
        <v>621</v>
      </c>
      <c r="B31" s="16" t="s">
        <v>622</v>
      </c>
      <c r="C31" s="16" t="s">
        <v>806</v>
      </c>
      <c r="D31" s="16" t="s">
        <v>809</v>
      </c>
      <c r="E31" s="16">
        <v>0.18329999999999999</v>
      </c>
      <c r="F31" s="57">
        <v>322135</v>
      </c>
      <c r="G31" s="57">
        <v>2.9700000000000001E-2</v>
      </c>
      <c r="H31" s="57">
        <v>3.8999999999999998E-3</v>
      </c>
      <c r="I31" s="58">
        <v>1.74E-14</v>
      </c>
      <c r="J31" s="57">
        <v>27164</v>
      </c>
      <c r="K31" s="57">
        <v>11</v>
      </c>
      <c r="L31" s="57">
        <v>0.02</v>
      </c>
      <c r="M31" s="57">
        <v>0.01</v>
      </c>
      <c r="N31" s="57">
        <v>8.8999999999999996E-2</v>
      </c>
    </row>
    <row r="32" spans="1:14" x14ac:dyDescent="0.25">
      <c r="A32" s="50" t="s">
        <v>629</v>
      </c>
      <c r="B32" s="16" t="s">
        <v>630</v>
      </c>
      <c r="C32" s="16" t="s">
        <v>809</v>
      </c>
      <c r="D32" s="16" t="s">
        <v>808</v>
      </c>
      <c r="E32" s="16">
        <v>0.1167</v>
      </c>
      <c r="F32" s="57">
        <v>321461</v>
      </c>
      <c r="G32" s="57">
        <v>4.7699999999999999E-2</v>
      </c>
      <c r="H32" s="57">
        <v>6.7999999999999996E-3</v>
      </c>
      <c r="I32" s="58">
        <v>1.8300000000000001E-12</v>
      </c>
      <c r="J32" s="57">
        <v>27255</v>
      </c>
      <c r="K32" s="57">
        <v>11</v>
      </c>
      <c r="L32" s="57">
        <v>0.06</v>
      </c>
      <c r="M32" s="57">
        <v>0.02</v>
      </c>
      <c r="N32" s="57" t="s">
        <v>469</v>
      </c>
    </row>
    <row r="33" spans="1:14" x14ac:dyDescent="0.25">
      <c r="A33" s="50" t="s">
        <v>513</v>
      </c>
      <c r="B33" s="16" t="s">
        <v>514</v>
      </c>
      <c r="C33" s="16" t="s">
        <v>807</v>
      </c>
      <c r="D33" s="16" t="s">
        <v>806</v>
      </c>
      <c r="E33" s="16">
        <v>0.8</v>
      </c>
      <c r="F33" s="57">
        <v>321902</v>
      </c>
      <c r="G33" s="57">
        <v>2.7699999999999999E-2</v>
      </c>
      <c r="H33" s="57">
        <v>4.7999999999999996E-3</v>
      </c>
      <c r="I33" s="58">
        <v>7.3399999999999999E-9</v>
      </c>
      <c r="J33" s="57">
        <v>27235</v>
      </c>
      <c r="K33" s="57">
        <v>11</v>
      </c>
      <c r="L33" s="57">
        <v>0.05</v>
      </c>
      <c r="M33" s="57">
        <v>0.01</v>
      </c>
      <c r="N33" s="57" t="s">
        <v>469</v>
      </c>
    </row>
    <row r="34" spans="1:14" x14ac:dyDescent="0.25">
      <c r="A34" s="50" t="s">
        <v>570</v>
      </c>
      <c r="B34" s="16" t="s">
        <v>571</v>
      </c>
      <c r="C34" s="16" t="s">
        <v>806</v>
      </c>
      <c r="D34" s="16" t="s">
        <v>807</v>
      </c>
      <c r="E34" s="16">
        <v>8.3299999999999999E-2</v>
      </c>
      <c r="F34" s="57">
        <v>322095</v>
      </c>
      <c r="G34" s="57">
        <v>2.3300000000000001E-2</v>
      </c>
      <c r="H34" s="57">
        <v>4.4999999999999997E-3</v>
      </c>
      <c r="I34" s="58">
        <v>2.35E-7</v>
      </c>
      <c r="J34" s="57">
        <v>19659</v>
      </c>
      <c r="K34" s="57">
        <v>9</v>
      </c>
      <c r="L34" s="57">
        <v>0.01</v>
      </c>
      <c r="M34" s="57">
        <v>0.01</v>
      </c>
      <c r="N34" s="57">
        <v>0.30499999999999999</v>
      </c>
    </row>
    <row r="35" spans="1:14" x14ac:dyDescent="0.25">
      <c r="A35" s="50" t="s">
        <v>572</v>
      </c>
      <c r="B35" s="16" t="s">
        <v>573</v>
      </c>
      <c r="C35" s="16" t="s">
        <v>807</v>
      </c>
      <c r="D35" s="16" t="s">
        <v>806</v>
      </c>
      <c r="E35" s="16">
        <v>0.55000000000000004</v>
      </c>
      <c r="F35" s="57">
        <v>310286</v>
      </c>
      <c r="G35" s="57">
        <v>1.7500000000000002E-2</v>
      </c>
      <c r="H35" s="57">
        <v>3.2000000000000002E-3</v>
      </c>
      <c r="I35" s="58">
        <v>6.0399999999999998E-8</v>
      </c>
      <c r="J35" s="57">
        <v>27256</v>
      </c>
      <c r="K35" s="57">
        <v>11</v>
      </c>
      <c r="L35" s="57">
        <v>0.01</v>
      </c>
      <c r="M35" s="57">
        <v>0.01</v>
      </c>
      <c r="N35" s="57">
        <v>0.152</v>
      </c>
    </row>
    <row r="36" spans="1:14" x14ac:dyDescent="0.25">
      <c r="A36" s="50" t="s">
        <v>566</v>
      </c>
      <c r="B36" s="16" t="s">
        <v>567</v>
      </c>
      <c r="C36" s="16" t="s">
        <v>808</v>
      </c>
      <c r="D36" s="16" t="s">
        <v>809</v>
      </c>
      <c r="E36" s="16">
        <v>0.2167</v>
      </c>
      <c r="F36" s="57">
        <v>322089</v>
      </c>
      <c r="G36" s="57">
        <v>1.9699999999999999E-2</v>
      </c>
      <c r="H36" s="57">
        <v>4.0000000000000001E-3</v>
      </c>
      <c r="I36" s="58">
        <v>8.9800000000000002E-7</v>
      </c>
      <c r="J36" s="57">
        <v>27207</v>
      </c>
      <c r="K36" s="57">
        <v>11</v>
      </c>
      <c r="L36" s="57">
        <v>0.02</v>
      </c>
      <c r="M36" s="57">
        <v>0.01</v>
      </c>
      <c r="N36" s="57">
        <v>0.17100000000000001</v>
      </c>
    </row>
    <row r="37" spans="1:14" x14ac:dyDescent="0.25">
      <c r="A37" s="50" t="s">
        <v>624</v>
      </c>
      <c r="B37" s="16" t="s">
        <v>625</v>
      </c>
      <c r="C37" s="16" t="s">
        <v>808</v>
      </c>
      <c r="D37" s="16" t="s">
        <v>809</v>
      </c>
      <c r="E37" s="16">
        <v>0.9083</v>
      </c>
      <c r="F37" s="57">
        <v>320644</v>
      </c>
      <c r="G37" s="57">
        <v>4.5100000000000001E-2</v>
      </c>
      <c r="H37" s="57">
        <v>4.5999999999999999E-3</v>
      </c>
      <c r="I37" s="58">
        <v>1.89E-22</v>
      </c>
      <c r="J37" s="57">
        <v>27261</v>
      </c>
      <c r="K37" s="57">
        <v>11</v>
      </c>
      <c r="L37" s="57">
        <v>0.05</v>
      </c>
      <c r="M37" s="57">
        <v>0.01</v>
      </c>
      <c r="N37" s="57" t="s">
        <v>469</v>
      </c>
    </row>
    <row r="38" spans="1:14" x14ac:dyDescent="0.25">
      <c r="A38" s="50" t="s">
        <v>491</v>
      </c>
      <c r="B38" s="16" t="s">
        <v>492</v>
      </c>
      <c r="C38" s="16" t="s">
        <v>809</v>
      </c>
      <c r="D38" s="16" t="s">
        <v>808</v>
      </c>
      <c r="E38" s="16">
        <v>0.58330000000000004</v>
      </c>
      <c r="F38" s="57">
        <v>321924</v>
      </c>
      <c r="G38" s="57">
        <v>1.78E-2</v>
      </c>
      <c r="H38" s="57">
        <v>3.0999999999999999E-3</v>
      </c>
      <c r="I38" s="58">
        <v>1.2E-8</v>
      </c>
      <c r="J38" s="57">
        <v>27238</v>
      </c>
      <c r="K38" s="57">
        <v>11</v>
      </c>
      <c r="L38" s="57">
        <v>0.01</v>
      </c>
      <c r="M38" s="57">
        <v>0.01</v>
      </c>
      <c r="N38" s="57">
        <v>0.27100000000000002</v>
      </c>
    </row>
    <row r="39" spans="1:14" x14ac:dyDescent="0.25">
      <c r="A39" s="50" t="s">
        <v>668</v>
      </c>
      <c r="B39" s="16" t="s">
        <v>669</v>
      </c>
      <c r="C39" s="16" t="s">
        <v>807</v>
      </c>
      <c r="D39" s="16" t="s">
        <v>809</v>
      </c>
      <c r="E39" s="16">
        <v>0.45</v>
      </c>
      <c r="F39" s="57">
        <v>320073</v>
      </c>
      <c r="G39" s="57">
        <v>8.1799999999999998E-2</v>
      </c>
      <c r="H39" s="57">
        <v>3.0999999999999999E-3</v>
      </c>
      <c r="I39" s="57" t="s">
        <v>811</v>
      </c>
      <c r="J39" s="57">
        <v>27259</v>
      </c>
      <c r="K39" s="57">
        <v>11</v>
      </c>
      <c r="L39" s="57">
        <v>0.06</v>
      </c>
      <c r="M39" s="57">
        <v>0.01</v>
      </c>
      <c r="N39" s="57" t="s">
        <v>469</v>
      </c>
    </row>
    <row r="40" spans="1:14" x14ac:dyDescent="0.25">
      <c r="A40" s="50" t="s">
        <v>501</v>
      </c>
      <c r="B40" s="16" t="s">
        <v>502</v>
      </c>
      <c r="C40" s="16" t="s">
        <v>809</v>
      </c>
      <c r="D40" s="16" t="s">
        <v>806</v>
      </c>
      <c r="E40" s="16">
        <v>9.1700000000000004E-2</v>
      </c>
      <c r="F40" s="57">
        <v>233929</v>
      </c>
      <c r="G40" s="57">
        <v>4.8300000000000003E-2</v>
      </c>
      <c r="H40" s="57">
        <v>7.7000000000000002E-3</v>
      </c>
      <c r="I40" s="58">
        <v>3.5500000000000001E-10</v>
      </c>
      <c r="J40" s="57">
        <v>27235</v>
      </c>
      <c r="K40" s="57">
        <v>11</v>
      </c>
      <c r="L40" s="57">
        <v>0.01</v>
      </c>
      <c r="M40" s="57">
        <v>0.02</v>
      </c>
      <c r="N40" s="57">
        <v>0.55600000000000005</v>
      </c>
    </row>
    <row r="41" spans="1:14" x14ac:dyDescent="0.25">
      <c r="A41" s="50" t="s">
        <v>584</v>
      </c>
      <c r="B41" s="16" t="s">
        <v>585</v>
      </c>
      <c r="C41" s="16" t="s">
        <v>808</v>
      </c>
      <c r="D41" s="16" t="s">
        <v>809</v>
      </c>
      <c r="E41" s="16">
        <v>0.95830000000000004</v>
      </c>
      <c r="F41" s="57">
        <v>307752</v>
      </c>
      <c r="G41" s="57">
        <v>3.5000000000000003E-2</v>
      </c>
      <c r="H41" s="57">
        <v>6.6E-3</v>
      </c>
      <c r="I41" s="58">
        <v>1.2499999999999999E-7</v>
      </c>
      <c r="J41" s="57">
        <v>19661</v>
      </c>
      <c r="K41" s="57">
        <v>9</v>
      </c>
      <c r="L41" s="57">
        <v>0</v>
      </c>
      <c r="M41" s="57">
        <v>0.02</v>
      </c>
      <c r="N41" s="57">
        <v>0.84899999999999998</v>
      </c>
    </row>
    <row r="42" spans="1:14" x14ac:dyDescent="0.25">
      <c r="A42" s="50" t="s">
        <v>660</v>
      </c>
      <c r="B42" s="16" t="s">
        <v>661</v>
      </c>
      <c r="C42" s="16" t="s">
        <v>809</v>
      </c>
      <c r="D42" s="16" t="s">
        <v>808</v>
      </c>
      <c r="E42" s="16">
        <v>0.77500000000000002</v>
      </c>
      <c r="F42" s="57">
        <v>322098</v>
      </c>
      <c r="G42" s="57">
        <v>3.1099999999999999E-2</v>
      </c>
      <c r="H42" s="57">
        <v>3.7000000000000002E-3</v>
      </c>
      <c r="I42" s="58">
        <v>1.9099999999999999E-17</v>
      </c>
      <c r="J42" s="57">
        <v>27260</v>
      </c>
      <c r="K42" s="57">
        <v>11</v>
      </c>
      <c r="L42" s="57">
        <v>0.03</v>
      </c>
      <c r="M42" s="57">
        <v>0.01</v>
      </c>
      <c r="N42" s="57">
        <v>6.0000000000000001E-3</v>
      </c>
    </row>
    <row r="43" spans="1:14" x14ac:dyDescent="0.25">
      <c r="A43" s="50" t="s">
        <v>504</v>
      </c>
      <c r="B43" s="16" t="s">
        <v>505</v>
      </c>
      <c r="C43" s="16" t="s">
        <v>806</v>
      </c>
      <c r="D43" s="16" t="s">
        <v>808</v>
      </c>
      <c r="E43" s="16">
        <v>0.1583</v>
      </c>
      <c r="F43" s="57">
        <v>233722</v>
      </c>
      <c r="G43" s="57">
        <v>3.0599999999999999E-2</v>
      </c>
      <c r="H43" s="57">
        <v>5.3E-3</v>
      </c>
      <c r="I43" s="58">
        <v>7.7599999999999997E-9</v>
      </c>
      <c r="J43" s="57">
        <v>27252</v>
      </c>
      <c r="K43" s="57">
        <v>11</v>
      </c>
      <c r="L43" s="57">
        <v>0.01</v>
      </c>
      <c r="M43" s="57">
        <v>0.01</v>
      </c>
      <c r="N43" s="57">
        <v>0.29699999999999999</v>
      </c>
    </row>
    <row r="44" spans="1:14" x14ac:dyDescent="0.25">
      <c r="A44" s="50" t="s">
        <v>609</v>
      </c>
      <c r="B44" s="16" t="s">
        <v>610</v>
      </c>
      <c r="C44" s="16" t="s">
        <v>808</v>
      </c>
      <c r="D44" s="16" t="s">
        <v>809</v>
      </c>
      <c r="E44" s="16">
        <v>4.1700000000000001E-2</v>
      </c>
      <c r="F44" s="57">
        <v>297874</v>
      </c>
      <c r="G44" s="57">
        <v>6.5799999999999997E-2</v>
      </c>
      <c r="H44" s="57">
        <v>8.8000000000000005E-3</v>
      </c>
      <c r="I44" s="58">
        <v>7.0300000000000001E-14</v>
      </c>
      <c r="J44" s="57">
        <v>27259</v>
      </c>
      <c r="K44" s="57">
        <v>11</v>
      </c>
      <c r="L44" s="57">
        <v>0.1</v>
      </c>
      <c r="M44" s="57">
        <v>0.03</v>
      </c>
      <c r="N44" s="57" t="s">
        <v>469</v>
      </c>
    </row>
    <row r="45" spans="1:14" x14ac:dyDescent="0.25">
      <c r="A45" s="50" t="s">
        <v>532</v>
      </c>
      <c r="B45" s="16" t="s">
        <v>533</v>
      </c>
      <c r="C45" s="16" t="s">
        <v>808</v>
      </c>
      <c r="D45" s="16" t="s">
        <v>809</v>
      </c>
      <c r="E45" s="16">
        <v>0.20830000000000001</v>
      </c>
      <c r="F45" s="57">
        <v>321770</v>
      </c>
      <c r="G45" s="57">
        <v>2.4899999999999999E-2</v>
      </c>
      <c r="H45" s="57">
        <v>3.8E-3</v>
      </c>
      <c r="I45" s="58">
        <v>5.9399999999999997E-11</v>
      </c>
      <c r="J45" s="57">
        <v>27249</v>
      </c>
      <c r="K45" s="57">
        <v>11</v>
      </c>
      <c r="L45" s="57">
        <v>0.03</v>
      </c>
      <c r="M45" s="57">
        <v>0.01</v>
      </c>
      <c r="N45" s="57">
        <v>7.0000000000000001E-3</v>
      </c>
    </row>
    <row r="46" spans="1:14" x14ac:dyDescent="0.25">
      <c r="A46" s="50" t="s">
        <v>568</v>
      </c>
      <c r="B46" s="16" t="s">
        <v>569</v>
      </c>
      <c r="C46" s="16" t="s">
        <v>806</v>
      </c>
      <c r="D46" s="16" t="s">
        <v>807</v>
      </c>
      <c r="E46" s="16">
        <v>0.2</v>
      </c>
      <c r="F46" s="57">
        <v>316466</v>
      </c>
      <c r="G46" s="57">
        <v>2.1000000000000001E-2</v>
      </c>
      <c r="H46" s="57">
        <v>3.8999999999999998E-3</v>
      </c>
      <c r="I46" s="58">
        <v>8.1400000000000001E-8</v>
      </c>
      <c r="J46" s="57">
        <v>27249</v>
      </c>
      <c r="K46" s="57">
        <v>11</v>
      </c>
      <c r="L46" s="57">
        <v>0.02</v>
      </c>
      <c r="M46" s="57">
        <v>0.01</v>
      </c>
      <c r="N46" s="57">
        <v>6.9000000000000006E-2</v>
      </c>
    </row>
    <row r="47" spans="1:14" x14ac:dyDescent="0.25">
      <c r="A47" s="50" t="s">
        <v>638</v>
      </c>
      <c r="B47" s="16" t="s">
        <v>639</v>
      </c>
      <c r="C47" s="16" t="s">
        <v>809</v>
      </c>
      <c r="D47" s="16" t="s">
        <v>808</v>
      </c>
      <c r="E47" s="16">
        <v>0.63329999999999997</v>
      </c>
      <c r="F47" s="57">
        <v>322085</v>
      </c>
      <c r="G47" s="57">
        <v>2.24E-2</v>
      </c>
      <c r="H47" s="57">
        <v>3.3E-3</v>
      </c>
      <c r="I47" s="58">
        <v>2.07E-11</v>
      </c>
      <c r="J47" s="57">
        <v>27252</v>
      </c>
      <c r="K47" s="57">
        <v>11</v>
      </c>
      <c r="L47" s="57">
        <v>0.03</v>
      </c>
      <c r="M47" s="57">
        <v>0.01</v>
      </c>
      <c r="N47" s="57">
        <v>2E-3</v>
      </c>
    </row>
    <row r="48" spans="1:14" x14ac:dyDescent="0.25">
      <c r="A48" s="50" t="s">
        <v>562</v>
      </c>
      <c r="B48" s="16" t="s">
        <v>563</v>
      </c>
      <c r="C48" s="16" t="s">
        <v>807</v>
      </c>
      <c r="D48" s="16" t="s">
        <v>806</v>
      </c>
      <c r="E48" s="16">
        <v>0.69169999999999998</v>
      </c>
      <c r="F48" s="57">
        <v>319588</v>
      </c>
      <c r="G48" s="57">
        <v>1.9400000000000001E-2</v>
      </c>
      <c r="H48" s="57">
        <v>3.5000000000000001E-3</v>
      </c>
      <c r="I48" s="58">
        <v>3.4100000000000001E-8</v>
      </c>
      <c r="J48" s="57">
        <v>27232</v>
      </c>
      <c r="K48" s="57">
        <v>11</v>
      </c>
      <c r="L48" s="57">
        <v>0</v>
      </c>
      <c r="M48" s="57">
        <v>0.01</v>
      </c>
      <c r="N48" s="57">
        <v>0.70399999999999996</v>
      </c>
    </row>
    <row r="49" spans="1:14" x14ac:dyDescent="0.25">
      <c r="A49" s="50" t="s">
        <v>558</v>
      </c>
      <c r="B49" s="16" t="s">
        <v>559</v>
      </c>
      <c r="C49" s="16" t="s">
        <v>808</v>
      </c>
      <c r="D49" s="16" t="s">
        <v>809</v>
      </c>
      <c r="E49" s="16">
        <v>0.52500000000000002</v>
      </c>
      <c r="F49" s="57">
        <v>322032</v>
      </c>
      <c r="G49" s="57">
        <v>1.67E-2</v>
      </c>
      <c r="H49" s="57">
        <v>3.0999999999999999E-3</v>
      </c>
      <c r="I49" s="58">
        <v>4.1700000000000003E-8</v>
      </c>
      <c r="J49" s="57">
        <v>27236</v>
      </c>
      <c r="K49" s="57">
        <v>11</v>
      </c>
      <c r="L49" s="57">
        <v>0.03</v>
      </c>
      <c r="M49" s="57">
        <v>0.01</v>
      </c>
      <c r="N49" s="57">
        <v>1E-3</v>
      </c>
    </row>
    <row r="50" spans="1:14" x14ac:dyDescent="0.25">
      <c r="A50" s="50" t="s">
        <v>526</v>
      </c>
      <c r="B50" s="16" t="s">
        <v>527</v>
      </c>
      <c r="C50" s="16" t="s">
        <v>809</v>
      </c>
      <c r="D50" s="16" t="s">
        <v>808</v>
      </c>
      <c r="E50" s="16">
        <v>0.57499999999999996</v>
      </c>
      <c r="F50" s="57">
        <v>321979</v>
      </c>
      <c r="G50" s="57">
        <v>1.8800000000000001E-2</v>
      </c>
      <c r="H50" s="57">
        <v>3.0999999999999999E-3</v>
      </c>
      <c r="I50" s="58">
        <v>7.9099999999999996E-10</v>
      </c>
      <c r="J50" s="57">
        <v>27246</v>
      </c>
      <c r="K50" s="57">
        <v>11</v>
      </c>
      <c r="L50" s="57">
        <v>0.02</v>
      </c>
      <c r="M50" s="57">
        <v>0.01</v>
      </c>
      <c r="N50" s="57">
        <v>5.3999999999999999E-2</v>
      </c>
    </row>
    <row r="51" spans="1:14" x14ac:dyDescent="0.25">
      <c r="A51" s="50" t="s">
        <v>509</v>
      </c>
      <c r="B51" s="16" t="s">
        <v>510</v>
      </c>
      <c r="C51" s="16" t="s">
        <v>806</v>
      </c>
      <c r="D51" s="16" t="s">
        <v>807</v>
      </c>
      <c r="E51" s="16">
        <v>0.25829999999999997</v>
      </c>
      <c r="F51" s="57">
        <v>321917</v>
      </c>
      <c r="G51" s="57">
        <v>1.9E-2</v>
      </c>
      <c r="H51" s="57">
        <v>3.3E-3</v>
      </c>
      <c r="I51" s="58">
        <v>1.39E-8</v>
      </c>
      <c r="J51" s="57">
        <v>27241</v>
      </c>
      <c r="K51" s="57">
        <v>11</v>
      </c>
      <c r="L51" s="57">
        <v>0.02</v>
      </c>
      <c r="M51" s="57">
        <v>0.01</v>
      </c>
      <c r="N51" s="57">
        <v>9.5000000000000001E-2</v>
      </c>
    </row>
    <row r="52" spans="1:14" x14ac:dyDescent="0.25">
      <c r="A52" s="50" t="s">
        <v>520</v>
      </c>
      <c r="B52" s="16" t="s">
        <v>521</v>
      </c>
      <c r="C52" s="16" t="s">
        <v>808</v>
      </c>
      <c r="D52" s="16" t="s">
        <v>809</v>
      </c>
      <c r="E52" s="16">
        <v>0.75829999999999997</v>
      </c>
      <c r="F52" s="57">
        <v>321406</v>
      </c>
      <c r="G52" s="57">
        <v>1.9199999999999998E-2</v>
      </c>
      <c r="H52" s="57">
        <v>3.5000000000000001E-3</v>
      </c>
      <c r="I52" s="58">
        <v>4.8900000000000001E-8</v>
      </c>
      <c r="J52" s="57">
        <v>27127</v>
      </c>
      <c r="K52" s="57">
        <v>11</v>
      </c>
      <c r="L52" s="57">
        <v>0.03</v>
      </c>
      <c r="M52" s="57">
        <v>0.01</v>
      </c>
      <c r="N52" s="57" t="s">
        <v>469</v>
      </c>
    </row>
    <row r="53" spans="1:14" x14ac:dyDescent="0.25">
      <c r="A53" s="50" t="s">
        <v>633</v>
      </c>
      <c r="B53" s="16" t="s">
        <v>634</v>
      </c>
      <c r="C53" s="16" t="s">
        <v>806</v>
      </c>
      <c r="D53" s="16" t="s">
        <v>807</v>
      </c>
      <c r="E53" s="16">
        <v>0.26669999999999999</v>
      </c>
      <c r="F53" s="57">
        <v>315542</v>
      </c>
      <c r="G53" s="57">
        <v>2.2100000000000002E-2</v>
      </c>
      <c r="H53" s="57">
        <v>3.5000000000000001E-3</v>
      </c>
      <c r="I53" s="58">
        <v>1.7499999999999999E-10</v>
      </c>
      <c r="J53" s="57">
        <v>27254</v>
      </c>
      <c r="K53" s="57">
        <v>11</v>
      </c>
      <c r="L53" s="57">
        <v>0.02</v>
      </c>
      <c r="M53" s="57">
        <v>0.01</v>
      </c>
      <c r="N53" s="57">
        <v>2.3E-2</v>
      </c>
    </row>
    <row r="54" spans="1:14" x14ac:dyDescent="0.25">
      <c r="A54" s="50" t="s">
        <v>677</v>
      </c>
      <c r="B54" s="16" t="s">
        <v>678</v>
      </c>
      <c r="C54" s="16" t="s">
        <v>807</v>
      </c>
      <c r="D54" s="16" t="s">
        <v>806</v>
      </c>
      <c r="E54" s="16">
        <v>0.85829999999999995</v>
      </c>
      <c r="F54" s="57">
        <v>308408</v>
      </c>
      <c r="G54" s="57">
        <v>2.58E-2</v>
      </c>
      <c r="H54" s="57">
        <v>4.4999999999999997E-3</v>
      </c>
      <c r="I54" s="58">
        <v>1.2499999999999999E-8</v>
      </c>
      <c r="J54" s="57">
        <v>27258</v>
      </c>
      <c r="K54" s="57">
        <v>11</v>
      </c>
      <c r="L54" s="57">
        <v>0.01</v>
      </c>
      <c r="M54" s="57">
        <v>0.01</v>
      </c>
      <c r="N54" s="57">
        <v>0.217</v>
      </c>
    </row>
    <row r="55" spans="1:14" x14ac:dyDescent="0.25">
      <c r="A55" s="50" t="s">
        <v>576</v>
      </c>
      <c r="B55" s="16" t="s">
        <v>577</v>
      </c>
      <c r="C55" s="16" t="s">
        <v>808</v>
      </c>
      <c r="D55" s="16" t="s">
        <v>807</v>
      </c>
      <c r="E55" s="16">
        <v>0.39169999999999999</v>
      </c>
      <c r="F55" s="57">
        <v>322099</v>
      </c>
      <c r="G55" s="57">
        <v>1.6799999999999999E-2</v>
      </c>
      <c r="H55" s="57">
        <v>3.0999999999999999E-3</v>
      </c>
      <c r="I55" s="58">
        <v>6.5499999999999998E-8</v>
      </c>
      <c r="J55" s="57">
        <v>27255</v>
      </c>
      <c r="K55" s="57">
        <v>11</v>
      </c>
      <c r="L55" s="57">
        <v>0.02</v>
      </c>
      <c r="M55" s="57">
        <v>0.01</v>
      </c>
      <c r="N55" s="57">
        <v>6.4000000000000001E-2</v>
      </c>
    </row>
    <row r="56" spans="1:14" x14ac:dyDescent="0.25">
      <c r="A56" s="50" t="s">
        <v>631</v>
      </c>
      <c r="B56" s="16" t="s">
        <v>632</v>
      </c>
      <c r="C56" s="16" t="s">
        <v>809</v>
      </c>
      <c r="D56" s="16" t="s">
        <v>806</v>
      </c>
      <c r="E56" s="16">
        <v>0.625</v>
      </c>
      <c r="F56" s="57">
        <v>322019</v>
      </c>
      <c r="G56" s="57">
        <v>2.6100000000000002E-2</v>
      </c>
      <c r="H56" s="57">
        <v>3.0999999999999999E-3</v>
      </c>
      <c r="I56" s="58">
        <v>6.1900000000000005E-17</v>
      </c>
      <c r="J56" s="57">
        <v>27259</v>
      </c>
      <c r="K56" s="57">
        <v>11</v>
      </c>
      <c r="L56" s="57">
        <v>0.03</v>
      </c>
      <c r="M56" s="57">
        <v>0.01</v>
      </c>
      <c r="N56" s="57">
        <v>2E-3</v>
      </c>
    </row>
    <row r="57" spans="1:14" x14ac:dyDescent="0.25">
      <c r="A57" s="50" t="s">
        <v>619</v>
      </c>
      <c r="B57" s="16" t="s">
        <v>620</v>
      </c>
      <c r="C57" s="16" t="s">
        <v>809</v>
      </c>
      <c r="D57" s="16" t="s">
        <v>808</v>
      </c>
      <c r="E57" s="16">
        <v>0.1167</v>
      </c>
      <c r="F57" s="57">
        <v>322065</v>
      </c>
      <c r="G57" s="57">
        <v>2.4500000000000001E-2</v>
      </c>
      <c r="H57" s="57">
        <v>4.4000000000000003E-3</v>
      </c>
      <c r="I57" s="58">
        <v>2.3099999999999998E-8</v>
      </c>
      <c r="J57" s="57">
        <v>27231</v>
      </c>
      <c r="K57" s="57">
        <v>11</v>
      </c>
      <c r="L57" s="57">
        <v>0.02</v>
      </c>
      <c r="M57" s="57">
        <v>0.01</v>
      </c>
      <c r="N57" s="57">
        <v>5.8999999999999997E-2</v>
      </c>
    </row>
    <row r="58" spans="1:14" x14ac:dyDescent="0.25">
      <c r="A58" s="50" t="s">
        <v>685</v>
      </c>
      <c r="B58" s="16" t="s">
        <v>686</v>
      </c>
      <c r="C58" s="16" t="s">
        <v>807</v>
      </c>
      <c r="D58" s="16" t="s">
        <v>806</v>
      </c>
      <c r="E58" s="16">
        <v>0.39169999999999999</v>
      </c>
      <c r="F58" s="57">
        <v>321972</v>
      </c>
      <c r="G58" s="57">
        <v>1.41E-2</v>
      </c>
      <c r="H58" s="57">
        <v>3.0999999999999999E-3</v>
      </c>
      <c r="I58" s="58">
        <v>6.0599999999999996E-6</v>
      </c>
      <c r="J58" s="57">
        <v>27242</v>
      </c>
      <c r="K58" s="57">
        <v>11</v>
      </c>
      <c r="L58" s="57">
        <v>0.01</v>
      </c>
      <c r="M58" s="57">
        <v>0.01</v>
      </c>
      <c r="N58" s="57">
        <v>0.435</v>
      </c>
    </row>
    <row r="59" spans="1:14" x14ac:dyDescent="0.25">
      <c r="A59" s="50" t="s">
        <v>538</v>
      </c>
      <c r="B59" s="16" t="s">
        <v>539</v>
      </c>
      <c r="C59" s="16" t="s">
        <v>809</v>
      </c>
      <c r="D59" s="16" t="s">
        <v>808</v>
      </c>
      <c r="E59" s="16">
        <v>0.2</v>
      </c>
      <c r="F59" s="57">
        <v>316848</v>
      </c>
      <c r="G59" s="57">
        <v>1.9800000000000002E-2</v>
      </c>
      <c r="H59" s="57">
        <v>3.5999999999999999E-3</v>
      </c>
      <c r="I59" s="58">
        <v>2.9700000000000001E-8</v>
      </c>
      <c r="J59" s="57">
        <v>27226</v>
      </c>
      <c r="K59" s="57">
        <v>11</v>
      </c>
      <c r="L59" s="57">
        <v>0.02</v>
      </c>
      <c r="M59" s="57">
        <v>0.01</v>
      </c>
      <c r="N59" s="57">
        <v>1.6E-2</v>
      </c>
    </row>
    <row r="60" spans="1:14" x14ac:dyDescent="0.25">
      <c r="A60" s="50" t="s">
        <v>635</v>
      </c>
      <c r="B60" s="16" t="s">
        <v>636</v>
      </c>
      <c r="C60" s="16" t="s">
        <v>806</v>
      </c>
      <c r="D60" s="16" t="s">
        <v>807</v>
      </c>
      <c r="E60" s="16">
        <v>0.1</v>
      </c>
      <c r="F60" s="57">
        <v>322019</v>
      </c>
      <c r="G60" s="57">
        <v>4.4699999999999997E-2</v>
      </c>
      <c r="H60" s="57">
        <v>4.0000000000000001E-3</v>
      </c>
      <c r="I60" s="58">
        <v>4.1300000000000001E-29</v>
      </c>
      <c r="J60" s="57">
        <v>27253</v>
      </c>
      <c r="K60" s="57">
        <v>11</v>
      </c>
      <c r="L60" s="57">
        <v>0.03</v>
      </c>
      <c r="M60" s="57">
        <v>0.01</v>
      </c>
      <c r="N60" s="57">
        <v>5.0000000000000001E-3</v>
      </c>
    </row>
    <row r="61" spans="1:14" x14ac:dyDescent="0.25">
      <c r="A61" s="50" t="s">
        <v>679</v>
      </c>
      <c r="B61" s="16" t="s">
        <v>680</v>
      </c>
      <c r="C61" s="16" t="s">
        <v>808</v>
      </c>
      <c r="D61" s="16" t="s">
        <v>809</v>
      </c>
      <c r="E61" s="16">
        <v>0.85</v>
      </c>
      <c r="F61" s="57">
        <v>300921</v>
      </c>
      <c r="G61" s="57">
        <v>3.5999999999999997E-2</v>
      </c>
      <c r="H61" s="57">
        <v>4.1999999999999997E-3</v>
      </c>
      <c r="I61" s="58">
        <v>4.5900000000000002E-18</v>
      </c>
      <c r="J61" s="57">
        <v>27254</v>
      </c>
      <c r="K61" s="57">
        <v>11</v>
      </c>
      <c r="L61" s="57">
        <v>0.03</v>
      </c>
      <c r="M61" s="57">
        <v>0.01</v>
      </c>
      <c r="N61" s="57">
        <v>8.9999999999999993E-3</v>
      </c>
    </row>
    <row r="62" spans="1:14" x14ac:dyDescent="0.25">
      <c r="A62" s="50" t="s">
        <v>497</v>
      </c>
      <c r="B62" s="16" t="s">
        <v>498</v>
      </c>
      <c r="C62" s="16" t="s">
        <v>808</v>
      </c>
      <c r="D62" s="16" t="s">
        <v>809</v>
      </c>
      <c r="E62" s="16">
        <v>0.6583</v>
      </c>
      <c r="F62" s="57">
        <v>316768</v>
      </c>
      <c r="G62" s="57">
        <v>0.02</v>
      </c>
      <c r="H62" s="57">
        <v>3.0999999999999999E-3</v>
      </c>
      <c r="I62" s="58">
        <v>1.6300000000000001E-10</v>
      </c>
      <c r="J62" s="57">
        <v>27240</v>
      </c>
      <c r="K62" s="57">
        <v>11</v>
      </c>
      <c r="L62" s="57">
        <v>0.02</v>
      </c>
      <c r="M62" s="57">
        <v>0.01</v>
      </c>
      <c r="N62" s="57">
        <v>4.0000000000000001E-3</v>
      </c>
    </row>
    <row r="63" spans="1:14" x14ac:dyDescent="0.25">
      <c r="A63" s="50" t="s">
        <v>552</v>
      </c>
      <c r="B63" s="16" t="s">
        <v>553</v>
      </c>
      <c r="C63" s="16" t="s">
        <v>807</v>
      </c>
      <c r="D63" s="16" t="s">
        <v>806</v>
      </c>
      <c r="E63" s="16">
        <v>0.30830000000000002</v>
      </c>
      <c r="F63" s="57">
        <v>319464</v>
      </c>
      <c r="G63" s="57">
        <v>2.07E-2</v>
      </c>
      <c r="H63" s="57">
        <v>3.5000000000000001E-3</v>
      </c>
      <c r="I63" s="58">
        <v>1.9099999999999998E-9</v>
      </c>
      <c r="J63" s="57">
        <v>27246</v>
      </c>
      <c r="K63" s="57">
        <v>11</v>
      </c>
      <c r="L63" s="57">
        <v>0.01</v>
      </c>
      <c r="M63" s="57">
        <v>0.01</v>
      </c>
      <c r="N63" s="57">
        <v>0.11</v>
      </c>
    </row>
    <row r="64" spans="1:14" x14ac:dyDescent="0.25">
      <c r="A64" s="50" t="s">
        <v>485</v>
      </c>
      <c r="B64" s="16" t="s">
        <v>486</v>
      </c>
      <c r="C64" s="16" t="s">
        <v>808</v>
      </c>
      <c r="D64" s="16" t="s">
        <v>807</v>
      </c>
      <c r="E64" s="16">
        <v>0.50829999999999997</v>
      </c>
      <c r="F64" s="57">
        <v>321707</v>
      </c>
      <c r="G64" s="57">
        <v>1.95E-2</v>
      </c>
      <c r="H64" s="57">
        <v>3.0999999999999999E-3</v>
      </c>
      <c r="I64" s="58">
        <v>1.8299999999999999E-10</v>
      </c>
      <c r="J64" s="57">
        <v>27255</v>
      </c>
      <c r="K64" s="57">
        <v>11</v>
      </c>
      <c r="L64" s="57">
        <v>0.02</v>
      </c>
      <c r="M64" s="57">
        <v>0.01</v>
      </c>
      <c r="N64" s="57">
        <v>8.9999999999999993E-3</v>
      </c>
    </row>
    <row r="65" spans="1:14" x14ac:dyDescent="0.25">
      <c r="A65" s="50" t="s">
        <v>580</v>
      </c>
      <c r="B65" s="16" t="s">
        <v>581</v>
      </c>
      <c r="C65" s="16" t="s">
        <v>808</v>
      </c>
      <c r="D65" s="16" t="s">
        <v>809</v>
      </c>
      <c r="E65" s="16">
        <v>0.65</v>
      </c>
      <c r="F65" s="57">
        <v>320231</v>
      </c>
      <c r="G65" s="57">
        <v>1.6400000000000001E-2</v>
      </c>
      <c r="H65" s="57">
        <v>3.2000000000000002E-3</v>
      </c>
      <c r="I65" s="58">
        <v>4.1600000000000002E-7</v>
      </c>
      <c r="J65" s="57">
        <v>27257</v>
      </c>
      <c r="K65" s="57">
        <v>11</v>
      </c>
      <c r="L65" s="57">
        <v>0.01</v>
      </c>
      <c r="M65" s="57">
        <v>0.01</v>
      </c>
      <c r="N65" s="57">
        <v>0.124</v>
      </c>
    </row>
    <row r="66" spans="1:14" x14ac:dyDescent="0.25">
      <c r="A66" s="50" t="s">
        <v>675</v>
      </c>
      <c r="B66" s="16" t="s">
        <v>676</v>
      </c>
      <c r="C66" s="16" t="s">
        <v>806</v>
      </c>
      <c r="D66" s="16" t="s">
        <v>807</v>
      </c>
      <c r="E66" s="16">
        <v>0.66669999999999996</v>
      </c>
      <c r="F66" s="57">
        <v>321970</v>
      </c>
      <c r="G66" s="57">
        <v>1.8200000000000001E-2</v>
      </c>
      <c r="H66" s="57">
        <v>3.3E-3</v>
      </c>
      <c r="I66" s="58">
        <v>2.4100000000000001E-8</v>
      </c>
      <c r="J66" s="57">
        <v>27251</v>
      </c>
      <c r="K66" s="57">
        <v>11</v>
      </c>
      <c r="L66" s="57">
        <v>0.01</v>
      </c>
      <c r="M66" s="57">
        <v>0.01</v>
      </c>
      <c r="N66" s="57">
        <v>0.15</v>
      </c>
    </row>
    <row r="67" spans="1:14" x14ac:dyDescent="0.25">
      <c r="A67" s="50" t="s">
        <v>600</v>
      </c>
      <c r="B67" s="16" t="s">
        <v>601</v>
      </c>
      <c r="C67" s="16" t="s">
        <v>808</v>
      </c>
      <c r="D67" s="16" t="s">
        <v>809</v>
      </c>
      <c r="E67" s="16">
        <v>0.64910000000000001</v>
      </c>
      <c r="F67" s="57">
        <v>316872</v>
      </c>
      <c r="G67" s="57">
        <v>3.3399999999999999E-2</v>
      </c>
      <c r="H67" s="57">
        <v>3.0999999999999999E-3</v>
      </c>
      <c r="I67" s="58">
        <v>2.6599999999999999E-26</v>
      </c>
      <c r="J67" s="57">
        <v>27256</v>
      </c>
      <c r="K67" s="57">
        <v>11</v>
      </c>
      <c r="L67" s="57">
        <v>0.02</v>
      </c>
      <c r="M67" s="57">
        <v>0.01</v>
      </c>
      <c r="N67" s="57">
        <v>2.5999999999999999E-2</v>
      </c>
    </row>
    <row r="68" spans="1:14" x14ac:dyDescent="0.25">
      <c r="A68" s="50" t="s">
        <v>548</v>
      </c>
      <c r="B68" s="16" t="s">
        <v>549</v>
      </c>
      <c r="C68" s="16" t="s">
        <v>807</v>
      </c>
      <c r="D68" s="16" t="s">
        <v>806</v>
      </c>
      <c r="E68" s="16">
        <v>0.42499999999999999</v>
      </c>
      <c r="F68" s="57">
        <v>321398</v>
      </c>
      <c r="G68" s="57">
        <v>1.7600000000000001E-2</v>
      </c>
      <c r="H68" s="57">
        <v>3.0999999999999999E-3</v>
      </c>
      <c r="I68" s="58">
        <v>7.4099999999999998E-9</v>
      </c>
      <c r="J68" s="57">
        <v>27254</v>
      </c>
      <c r="K68" s="57">
        <v>11</v>
      </c>
      <c r="L68" s="57">
        <v>0.03</v>
      </c>
      <c r="M68" s="57">
        <v>0.01</v>
      </c>
      <c r="N68" s="57">
        <v>1E-3</v>
      </c>
    </row>
    <row r="69" spans="1:14" x14ac:dyDescent="0.25">
      <c r="A69" s="50" t="s">
        <v>681</v>
      </c>
      <c r="B69" s="16" t="s">
        <v>682</v>
      </c>
      <c r="C69" s="16" t="s">
        <v>807</v>
      </c>
      <c r="D69" s="16" t="s">
        <v>806</v>
      </c>
      <c r="E69" s="16">
        <v>0.625</v>
      </c>
      <c r="F69" s="57">
        <v>296261</v>
      </c>
      <c r="G69" s="57">
        <v>2.8299999999999999E-2</v>
      </c>
      <c r="H69" s="57">
        <v>3.5999999999999999E-3</v>
      </c>
      <c r="I69" s="58">
        <v>4.8099999999999997E-15</v>
      </c>
      <c r="J69" s="57">
        <v>27055</v>
      </c>
      <c r="K69" s="57">
        <v>11</v>
      </c>
      <c r="L69" s="57">
        <v>0.01</v>
      </c>
      <c r="M69" s="57">
        <v>0.01</v>
      </c>
      <c r="N69" s="57">
        <v>0.216</v>
      </c>
    </row>
    <row r="70" spans="1:14" x14ac:dyDescent="0.25">
      <c r="A70" s="50" t="s">
        <v>648</v>
      </c>
      <c r="B70" s="16" t="s">
        <v>649</v>
      </c>
      <c r="C70" s="16" t="s">
        <v>809</v>
      </c>
      <c r="D70" s="16" t="s">
        <v>808</v>
      </c>
      <c r="E70" s="16">
        <v>0.45</v>
      </c>
      <c r="F70" s="57">
        <v>321959</v>
      </c>
      <c r="G70" s="57">
        <v>2.6200000000000001E-2</v>
      </c>
      <c r="H70" s="57">
        <v>3.0999999999999999E-3</v>
      </c>
      <c r="I70" s="58">
        <v>5.1400000000000001E-17</v>
      </c>
      <c r="J70" s="57">
        <v>27251</v>
      </c>
      <c r="K70" s="57">
        <v>11</v>
      </c>
      <c r="L70" s="57">
        <v>0.02</v>
      </c>
      <c r="M70" s="57">
        <v>0.01</v>
      </c>
      <c r="N70" s="57">
        <v>5.0000000000000001E-3</v>
      </c>
    </row>
    <row r="71" spans="1:14" x14ac:dyDescent="0.25">
      <c r="A71" s="50" t="s">
        <v>499</v>
      </c>
      <c r="B71" s="16" t="s">
        <v>500</v>
      </c>
      <c r="C71" s="16" t="s">
        <v>807</v>
      </c>
      <c r="D71" s="16" t="s">
        <v>808</v>
      </c>
      <c r="E71" s="16">
        <v>0.36670000000000003</v>
      </c>
      <c r="F71" s="57">
        <v>284339</v>
      </c>
      <c r="G71" s="57">
        <v>1.8800000000000001E-2</v>
      </c>
      <c r="H71" s="57">
        <v>3.3999999999999998E-3</v>
      </c>
      <c r="I71" s="58">
        <v>2.6000000000000001E-8</v>
      </c>
      <c r="J71" s="57">
        <v>21707</v>
      </c>
      <c r="K71" s="57">
        <v>10</v>
      </c>
      <c r="L71" s="57">
        <v>0</v>
      </c>
      <c r="M71" s="57">
        <v>0.01</v>
      </c>
      <c r="N71" s="57">
        <v>0.79</v>
      </c>
    </row>
    <row r="72" spans="1:14" x14ac:dyDescent="0.25">
      <c r="A72" s="50" t="s">
        <v>666</v>
      </c>
      <c r="B72" s="16" t="s">
        <v>667</v>
      </c>
      <c r="C72" s="16" t="s">
        <v>807</v>
      </c>
      <c r="D72" s="16" t="s">
        <v>808</v>
      </c>
      <c r="E72" s="16">
        <v>0.35830000000000001</v>
      </c>
      <c r="F72" s="57">
        <v>321930</v>
      </c>
      <c r="G72" s="57">
        <v>3.09E-2</v>
      </c>
      <c r="H72" s="57">
        <v>3.0999999999999999E-3</v>
      </c>
      <c r="I72" s="58">
        <v>3.1400000000000001E-23</v>
      </c>
      <c r="J72" s="57">
        <v>27221</v>
      </c>
      <c r="K72" s="57">
        <v>11</v>
      </c>
      <c r="L72" s="57">
        <v>0.01</v>
      </c>
      <c r="M72" s="57">
        <v>0.01</v>
      </c>
      <c r="N72" s="57">
        <v>0.115</v>
      </c>
    </row>
    <row r="73" spans="1:14" x14ac:dyDescent="0.25">
      <c r="A73" s="50" t="s">
        <v>642</v>
      </c>
      <c r="B73" s="16" t="s">
        <v>643</v>
      </c>
      <c r="C73" s="16" t="s">
        <v>806</v>
      </c>
      <c r="D73" s="16" t="s">
        <v>808</v>
      </c>
      <c r="E73" s="16">
        <v>0.72499999999999998</v>
      </c>
      <c r="F73" s="57">
        <v>320028</v>
      </c>
      <c r="G73" s="57">
        <v>2.0899999999999998E-2</v>
      </c>
      <c r="H73" s="57">
        <v>3.0999999999999999E-3</v>
      </c>
      <c r="I73" s="58">
        <v>2.9E-11</v>
      </c>
      <c r="J73" s="57">
        <v>27256</v>
      </c>
      <c r="K73" s="57">
        <v>11</v>
      </c>
      <c r="L73" s="57">
        <v>0.01</v>
      </c>
      <c r="M73" s="57">
        <v>0.01</v>
      </c>
      <c r="N73" s="57">
        <v>0.35699999999999998</v>
      </c>
    </row>
    <row r="74" spans="1:14" x14ac:dyDescent="0.25">
      <c r="A74" s="50" t="s">
        <v>522</v>
      </c>
      <c r="B74" s="16" t="s">
        <v>523</v>
      </c>
      <c r="C74" s="16" t="s">
        <v>809</v>
      </c>
      <c r="D74" s="16" t="s">
        <v>808</v>
      </c>
      <c r="E74" s="16">
        <v>0.5333</v>
      </c>
      <c r="F74" s="57">
        <v>321887</v>
      </c>
      <c r="G74" s="57">
        <v>1.7899999999999999E-2</v>
      </c>
      <c r="H74" s="57">
        <v>3.0999999999999999E-3</v>
      </c>
      <c r="I74" s="58">
        <v>4.56E-9</v>
      </c>
      <c r="J74" s="57">
        <v>27238</v>
      </c>
      <c r="K74" s="57">
        <v>11</v>
      </c>
      <c r="L74" s="57">
        <v>0.01</v>
      </c>
      <c r="M74" s="57">
        <v>0.01</v>
      </c>
      <c r="N74" s="57">
        <v>0.28000000000000003</v>
      </c>
    </row>
    <row r="75" spans="1:14" x14ac:dyDescent="0.25">
      <c r="A75" s="50" t="s">
        <v>593</v>
      </c>
      <c r="B75" s="16" t="s">
        <v>594</v>
      </c>
      <c r="C75" s="16" t="s">
        <v>806</v>
      </c>
      <c r="D75" s="16" t="s">
        <v>807</v>
      </c>
      <c r="E75" s="16">
        <v>0.61399999999999999</v>
      </c>
      <c r="F75" s="57">
        <v>267491</v>
      </c>
      <c r="G75" s="57">
        <v>1.5900000000000001E-2</v>
      </c>
      <c r="H75" s="57">
        <v>3.3999999999999998E-3</v>
      </c>
      <c r="I75" s="58">
        <v>2.2400000000000002E-6</v>
      </c>
      <c r="J75" s="57">
        <v>27260</v>
      </c>
      <c r="K75" s="57">
        <v>11</v>
      </c>
      <c r="L75" s="57">
        <v>0</v>
      </c>
      <c r="M75" s="57">
        <v>0.01</v>
      </c>
      <c r="N75" s="57">
        <v>0.56799999999999995</v>
      </c>
    </row>
    <row r="76" spans="1:14" x14ac:dyDescent="0.25">
      <c r="A76" s="50" t="s">
        <v>582</v>
      </c>
      <c r="B76" s="16" t="s">
        <v>583</v>
      </c>
      <c r="C76" s="16" t="s">
        <v>808</v>
      </c>
      <c r="D76" s="16" t="s">
        <v>809</v>
      </c>
      <c r="E76" s="16">
        <v>0.32500000000000001</v>
      </c>
      <c r="F76" s="57">
        <v>321090</v>
      </c>
      <c r="G76" s="57">
        <v>1.5800000000000002E-2</v>
      </c>
      <c r="H76" s="57">
        <v>3.0999999999999999E-3</v>
      </c>
      <c r="I76" s="58">
        <v>4.1699999999999999E-7</v>
      </c>
      <c r="J76" s="57">
        <v>26972</v>
      </c>
      <c r="K76" s="57">
        <v>11</v>
      </c>
      <c r="L76" s="57">
        <v>0.01</v>
      </c>
      <c r="M76" s="57">
        <v>0.01</v>
      </c>
      <c r="N76" s="57">
        <v>0.26600000000000001</v>
      </c>
    </row>
    <row r="77" spans="1:14" x14ac:dyDescent="0.25">
      <c r="A77" s="50" t="s">
        <v>611</v>
      </c>
      <c r="B77" s="16" t="s">
        <v>612</v>
      </c>
      <c r="C77" s="16" t="s">
        <v>806</v>
      </c>
      <c r="D77" s="16" t="s">
        <v>807</v>
      </c>
      <c r="E77" s="16">
        <v>0.26669999999999999</v>
      </c>
      <c r="F77" s="57">
        <v>322008</v>
      </c>
      <c r="G77" s="57">
        <v>4.82E-2</v>
      </c>
      <c r="H77" s="57">
        <v>3.8999999999999998E-3</v>
      </c>
      <c r="I77" s="58">
        <v>2.62E-35</v>
      </c>
      <c r="J77" s="57">
        <v>27258</v>
      </c>
      <c r="K77" s="57">
        <v>11</v>
      </c>
      <c r="L77" s="57">
        <v>0.03</v>
      </c>
      <c r="M77" s="57">
        <v>0.01</v>
      </c>
      <c r="N77" s="57">
        <v>2E-3</v>
      </c>
    </row>
    <row r="78" spans="1:14" x14ac:dyDescent="0.25">
      <c r="A78" s="50" t="s">
        <v>688</v>
      </c>
      <c r="B78" s="16" t="s">
        <v>689</v>
      </c>
      <c r="C78" s="16" t="s">
        <v>808</v>
      </c>
      <c r="D78" s="16" t="s">
        <v>809</v>
      </c>
      <c r="E78" s="16">
        <v>0.72499999999999998</v>
      </c>
      <c r="F78" s="57">
        <v>321975</v>
      </c>
      <c r="G78" s="57">
        <v>1.8800000000000001E-2</v>
      </c>
      <c r="H78" s="57">
        <v>3.5000000000000001E-3</v>
      </c>
      <c r="I78" s="58">
        <v>8.0200000000000003E-8</v>
      </c>
      <c r="J78" s="57">
        <v>27261</v>
      </c>
      <c r="K78" s="57">
        <v>11</v>
      </c>
      <c r="L78" s="57">
        <v>0</v>
      </c>
      <c r="M78" s="57">
        <v>0.01</v>
      </c>
      <c r="N78" s="57">
        <v>0.97799999999999998</v>
      </c>
    </row>
    <row r="79" spans="1:14" x14ac:dyDescent="0.25">
      <c r="A79" s="50" t="s">
        <v>595</v>
      </c>
      <c r="B79" s="16" t="s">
        <v>596</v>
      </c>
      <c r="C79" s="16" t="s">
        <v>809</v>
      </c>
      <c r="D79" s="16" t="s">
        <v>806</v>
      </c>
      <c r="E79" s="16">
        <v>0.32500000000000001</v>
      </c>
      <c r="F79" s="57">
        <v>307937</v>
      </c>
      <c r="G79" s="57">
        <v>1.66E-2</v>
      </c>
      <c r="H79" s="57">
        <v>3.5000000000000001E-3</v>
      </c>
      <c r="I79" s="57" t="s">
        <v>812</v>
      </c>
      <c r="J79" s="57">
        <v>27123</v>
      </c>
      <c r="K79" s="57">
        <v>11</v>
      </c>
      <c r="L79" s="57">
        <v>0.01</v>
      </c>
      <c r="M79" s="57">
        <v>0.01</v>
      </c>
      <c r="N79" s="57">
        <v>0.40899999999999997</v>
      </c>
    </row>
    <row r="80" spans="1:14" x14ac:dyDescent="0.25">
      <c r="A80" s="50" t="s">
        <v>524</v>
      </c>
      <c r="B80" s="16" t="s">
        <v>525</v>
      </c>
      <c r="C80" s="16" t="s">
        <v>808</v>
      </c>
      <c r="D80" s="16" t="s">
        <v>809</v>
      </c>
      <c r="E80" s="16">
        <v>0.35830000000000001</v>
      </c>
      <c r="F80" s="57">
        <v>322048</v>
      </c>
      <c r="G80" s="57">
        <v>1.7399999999999999E-2</v>
      </c>
      <c r="H80" s="57">
        <v>3.0999999999999999E-3</v>
      </c>
      <c r="I80" s="58">
        <v>2.6700000000000001E-8</v>
      </c>
      <c r="J80" s="57">
        <v>19660</v>
      </c>
      <c r="K80" s="57">
        <v>9</v>
      </c>
      <c r="L80" s="57">
        <v>0.01</v>
      </c>
      <c r="M80" s="57">
        <v>0.01</v>
      </c>
      <c r="N80" s="57">
        <v>0.14699999999999999</v>
      </c>
    </row>
    <row r="81" spans="1:14" x14ac:dyDescent="0.25">
      <c r="A81" s="50" t="s">
        <v>673</v>
      </c>
      <c r="B81" s="16" t="s">
        <v>674</v>
      </c>
      <c r="C81" s="16" t="s">
        <v>808</v>
      </c>
      <c r="D81" s="16" t="s">
        <v>809</v>
      </c>
      <c r="E81" s="16">
        <v>0.2833</v>
      </c>
      <c r="F81" s="57">
        <v>321958</v>
      </c>
      <c r="G81" s="57">
        <v>5.5599999999999997E-2</v>
      </c>
      <c r="H81" s="57">
        <v>3.5999999999999999E-3</v>
      </c>
      <c r="I81" s="57" t="s">
        <v>811</v>
      </c>
      <c r="J81" s="57">
        <v>27255</v>
      </c>
      <c r="K81" s="57">
        <v>11</v>
      </c>
      <c r="L81" s="57">
        <v>0.05</v>
      </c>
      <c r="M81" s="57">
        <v>0.01</v>
      </c>
      <c r="N81" s="57" t="s">
        <v>469</v>
      </c>
    </row>
    <row r="82" spans="1:14" x14ac:dyDescent="0.25">
      <c r="A82" s="50" t="s">
        <v>481</v>
      </c>
      <c r="B82" s="16" t="s">
        <v>482</v>
      </c>
      <c r="C82" s="16" t="s">
        <v>807</v>
      </c>
      <c r="D82" s="16" t="s">
        <v>806</v>
      </c>
      <c r="E82" s="16">
        <v>0.41670000000000001</v>
      </c>
      <c r="F82" s="57">
        <v>313651</v>
      </c>
      <c r="G82" s="57">
        <v>2.2700000000000001E-2</v>
      </c>
      <c r="H82" s="57">
        <v>3.0999999999999999E-3</v>
      </c>
      <c r="I82" s="58">
        <v>5.4799999999999999E-13</v>
      </c>
      <c r="J82" s="57">
        <v>27024</v>
      </c>
      <c r="K82" s="57">
        <v>11</v>
      </c>
      <c r="L82" s="57">
        <v>0.02</v>
      </c>
      <c r="M82" s="57">
        <v>0.01</v>
      </c>
      <c r="N82" s="57">
        <v>0.01</v>
      </c>
    </row>
    <row r="83" spans="1:14" x14ac:dyDescent="0.25">
      <c r="A83" s="50" t="s">
        <v>495</v>
      </c>
      <c r="B83" s="16" t="s">
        <v>496</v>
      </c>
      <c r="C83" s="16" t="s">
        <v>806</v>
      </c>
      <c r="D83" s="16" t="s">
        <v>807</v>
      </c>
      <c r="E83" s="16">
        <v>0.57499999999999996</v>
      </c>
      <c r="F83" s="57">
        <v>321463</v>
      </c>
      <c r="G83" s="57">
        <v>1.8499999999999999E-2</v>
      </c>
      <c r="H83" s="57">
        <v>3.0999999999999999E-3</v>
      </c>
      <c r="I83" s="58">
        <v>2.4800000000000001E-9</v>
      </c>
      <c r="J83" s="57">
        <v>27248</v>
      </c>
      <c r="K83" s="57">
        <v>11</v>
      </c>
      <c r="L83" s="57">
        <v>0.02</v>
      </c>
      <c r="M83" s="57">
        <v>0.01</v>
      </c>
      <c r="N83" s="57">
        <v>1.7999999999999999E-2</v>
      </c>
    </row>
    <row r="84" spans="1:14" x14ac:dyDescent="0.25">
      <c r="A84" s="50" t="s">
        <v>650</v>
      </c>
      <c r="B84" s="16" t="s">
        <v>651</v>
      </c>
      <c r="C84" s="16" t="s">
        <v>807</v>
      </c>
      <c r="D84" s="16" t="s">
        <v>806</v>
      </c>
      <c r="E84" s="16">
        <v>0.44169999999999998</v>
      </c>
      <c r="F84" s="57">
        <v>322092</v>
      </c>
      <c r="G84" s="57">
        <v>3.15E-2</v>
      </c>
      <c r="H84" s="57">
        <v>3.0999999999999999E-3</v>
      </c>
      <c r="I84" s="58">
        <v>8.1500000000000001E-24</v>
      </c>
      <c r="J84" s="57">
        <v>27259</v>
      </c>
      <c r="K84" s="57">
        <v>11</v>
      </c>
      <c r="L84" s="57">
        <v>0.03</v>
      </c>
      <c r="M84" s="57">
        <v>0.01</v>
      </c>
      <c r="N84" s="57" t="s">
        <v>469</v>
      </c>
    </row>
    <row r="85" spans="1:14" x14ac:dyDescent="0.25">
      <c r="A85" s="50" t="s">
        <v>658</v>
      </c>
      <c r="B85" s="16" t="s">
        <v>659</v>
      </c>
      <c r="C85" s="16" t="s">
        <v>809</v>
      </c>
      <c r="D85" s="16" t="s">
        <v>808</v>
      </c>
      <c r="E85" s="16">
        <v>0.61670000000000003</v>
      </c>
      <c r="F85" s="57">
        <v>321970</v>
      </c>
      <c r="G85" s="57">
        <v>2.35E-2</v>
      </c>
      <c r="H85" s="57">
        <v>3.0999999999999999E-3</v>
      </c>
      <c r="I85" s="58">
        <v>1.23E-14</v>
      </c>
      <c r="J85" s="57">
        <v>27259</v>
      </c>
      <c r="K85" s="57">
        <v>11</v>
      </c>
      <c r="L85" s="57">
        <v>0.03</v>
      </c>
      <c r="M85" s="57">
        <v>0.01</v>
      </c>
      <c r="N85" s="57" t="s">
        <v>469</v>
      </c>
    </row>
    <row r="86" spans="1:14" x14ac:dyDescent="0.25">
      <c r="A86" s="50" t="s">
        <v>574</v>
      </c>
      <c r="B86" s="16" t="s">
        <v>575</v>
      </c>
      <c r="C86" s="16" t="s">
        <v>809</v>
      </c>
      <c r="D86" s="16" t="s">
        <v>808</v>
      </c>
      <c r="E86" s="16">
        <v>0.77500000000000002</v>
      </c>
      <c r="F86" s="57">
        <v>321312</v>
      </c>
      <c r="G86" s="57">
        <v>1.7999999999999999E-2</v>
      </c>
      <c r="H86" s="57">
        <v>3.3E-3</v>
      </c>
      <c r="I86" s="58">
        <v>6.8299999999999996E-8</v>
      </c>
      <c r="J86" s="57">
        <v>27202</v>
      </c>
      <c r="K86" s="57">
        <v>11</v>
      </c>
      <c r="L86" s="57">
        <v>0.02</v>
      </c>
      <c r="M86" s="57">
        <v>0.01</v>
      </c>
      <c r="N86" s="57">
        <v>3.4000000000000002E-2</v>
      </c>
    </row>
    <row r="87" spans="1:14" x14ac:dyDescent="0.25">
      <c r="A87" s="50" t="s">
        <v>597</v>
      </c>
      <c r="B87" s="16" t="s">
        <v>598</v>
      </c>
      <c r="C87" s="16" t="s">
        <v>806</v>
      </c>
      <c r="D87" s="16" t="s">
        <v>807</v>
      </c>
      <c r="E87" s="16">
        <v>0.31669999999999998</v>
      </c>
      <c r="F87" s="57">
        <v>321909</v>
      </c>
      <c r="G87" s="57">
        <v>1.6400000000000001E-2</v>
      </c>
      <c r="H87" s="57">
        <v>3.0999999999999999E-3</v>
      </c>
      <c r="I87" s="57" t="s">
        <v>813</v>
      </c>
      <c r="J87" s="57">
        <v>27249</v>
      </c>
      <c r="K87" s="57">
        <v>11</v>
      </c>
      <c r="L87" s="57">
        <v>0</v>
      </c>
      <c r="M87" s="57">
        <v>0.01</v>
      </c>
      <c r="N87" s="57">
        <v>0.94499999999999995</v>
      </c>
    </row>
    <row r="88" spans="1:14" x14ac:dyDescent="0.25">
      <c r="A88" s="50" t="s">
        <v>560</v>
      </c>
      <c r="B88" s="16" t="s">
        <v>561</v>
      </c>
      <c r="C88" s="16" t="s">
        <v>809</v>
      </c>
      <c r="D88" s="16" t="s">
        <v>806</v>
      </c>
      <c r="E88" s="16">
        <v>0.86670000000000003</v>
      </c>
      <c r="F88" s="57">
        <v>322107</v>
      </c>
      <c r="G88" s="57">
        <v>2.1700000000000001E-2</v>
      </c>
      <c r="H88" s="57">
        <v>4.0000000000000001E-3</v>
      </c>
      <c r="I88" s="58">
        <v>3.8600000000000002E-8</v>
      </c>
      <c r="J88" s="57">
        <v>27261</v>
      </c>
      <c r="K88" s="57">
        <v>11</v>
      </c>
      <c r="L88" s="57">
        <v>0.04</v>
      </c>
      <c r="M88" s="57">
        <v>0.01</v>
      </c>
      <c r="N88" s="57" t="s">
        <v>469</v>
      </c>
    </row>
    <row r="89" spans="1:14" x14ac:dyDescent="0.25">
      <c r="A89" s="50" t="s">
        <v>550</v>
      </c>
      <c r="B89" s="16" t="s">
        <v>551</v>
      </c>
      <c r="C89" s="16" t="s">
        <v>809</v>
      </c>
      <c r="D89" s="16" t="s">
        <v>808</v>
      </c>
      <c r="E89" s="16">
        <v>0.26669999999999999</v>
      </c>
      <c r="F89" s="57">
        <v>308688</v>
      </c>
      <c r="G89" s="57">
        <v>2.2499999999999999E-2</v>
      </c>
      <c r="H89" s="57">
        <v>3.7000000000000002E-3</v>
      </c>
      <c r="I89" s="58">
        <v>7.4700000000000001E-10</v>
      </c>
      <c r="J89" s="57">
        <v>27114</v>
      </c>
      <c r="K89" s="57">
        <v>11</v>
      </c>
      <c r="L89" s="57">
        <v>0.03</v>
      </c>
      <c r="M89" s="57">
        <v>0.01</v>
      </c>
      <c r="N89" s="57">
        <v>1E-3</v>
      </c>
    </row>
    <row r="90" spans="1:14" x14ac:dyDescent="0.25">
      <c r="A90" s="50" t="s">
        <v>493</v>
      </c>
      <c r="B90" s="16" t="s">
        <v>494</v>
      </c>
      <c r="C90" s="16" t="s">
        <v>806</v>
      </c>
      <c r="D90" s="16" t="s">
        <v>807</v>
      </c>
      <c r="E90" s="16">
        <v>0.70830000000000004</v>
      </c>
      <c r="F90" s="57">
        <v>322024</v>
      </c>
      <c r="G90" s="57">
        <v>2.1999999999999999E-2</v>
      </c>
      <c r="H90" s="57">
        <v>3.3999999999999998E-3</v>
      </c>
      <c r="I90" s="58">
        <v>1.1700000000000001E-10</v>
      </c>
      <c r="J90" s="57">
        <v>27255</v>
      </c>
      <c r="K90" s="57">
        <v>11</v>
      </c>
      <c r="L90" s="57">
        <v>0.02</v>
      </c>
      <c r="M90" s="57">
        <v>0.01</v>
      </c>
      <c r="N90" s="57">
        <v>2.3E-2</v>
      </c>
    </row>
    <row r="91" spans="1:14" x14ac:dyDescent="0.25">
      <c r="A91" s="50" t="s">
        <v>683</v>
      </c>
      <c r="B91" s="16" t="s">
        <v>684</v>
      </c>
      <c r="C91" s="16" t="s">
        <v>806</v>
      </c>
      <c r="D91" s="16" t="s">
        <v>809</v>
      </c>
      <c r="E91" s="16">
        <v>0.45</v>
      </c>
      <c r="F91" s="57">
        <v>322084</v>
      </c>
      <c r="G91" s="57">
        <v>1.6299999999999999E-2</v>
      </c>
      <c r="H91" s="57">
        <v>3.0999999999999999E-3</v>
      </c>
      <c r="I91" s="58">
        <v>1.6999999999999999E-7</v>
      </c>
      <c r="J91" s="57">
        <v>27246</v>
      </c>
      <c r="K91" s="57">
        <v>11</v>
      </c>
      <c r="L91" s="57">
        <v>0.02</v>
      </c>
      <c r="M91" s="57">
        <v>0.01</v>
      </c>
      <c r="N91" s="57">
        <v>5.7000000000000002E-2</v>
      </c>
    </row>
    <row r="92" spans="1:14" x14ac:dyDescent="0.25">
      <c r="A92" s="50" t="s">
        <v>530</v>
      </c>
      <c r="B92" s="16" t="s">
        <v>531</v>
      </c>
      <c r="C92" s="16" t="s">
        <v>806</v>
      </c>
      <c r="D92" s="16" t="s">
        <v>807</v>
      </c>
      <c r="E92" s="16">
        <v>0.05</v>
      </c>
      <c r="F92" s="57">
        <v>321770</v>
      </c>
      <c r="G92" s="57">
        <v>3.95E-2</v>
      </c>
      <c r="H92" s="57">
        <v>7.1000000000000004E-3</v>
      </c>
      <c r="I92" s="58">
        <v>2.96E-8</v>
      </c>
      <c r="J92" s="57">
        <v>27258</v>
      </c>
      <c r="K92" s="57">
        <v>11</v>
      </c>
      <c r="L92" s="57">
        <v>0.02</v>
      </c>
      <c r="M92" s="57">
        <v>0.02</v>
      </c>
      <c r="N92" s="57">
        <v>0.28899999999999998</v>
      </c>
    </row>
    <row r="93" spans="1:14" x14ac:dyDescent="0.25">
      <c r="A93" s="50" t="s">
        <v>536</v>
      </c>
      <c r="B93" s="16" t="s">
        <v>537</v>
      </c>
      <c r="C93" s="16" t="s">
        <v>808</v>
      </c>
      <c r="D93" s="16" t="s">
        <v>809</v>
      </c>
      <c r="E93" s="16">
        <v>0.75</v>
      </c>
      <c r="F93" s="57">
        <v>322130</v>
      </c>
      <c r="G93" s="57">
        <v>2.3400000000000001E-2</v>
      </c>
      <c r="H93" s="57">
        <v>3.3999999999999998E-3</v>
      </c>
      <c r="I93" s="58">
        <v>1.1100000000000001E-11</v>
      </c>
      <c r="J93" s="57">
        <v>27241</v>
      </c>
      <c r="K93" s="57">
        <v>11</v>
      </c>
      <c r="L93" s="57">
        <v>0.02</v>
      </c>
      <c r="M93" s="57">
        <v>0.01</v>
      </c>
      <c r="N93" s="57">
        <v>1.7999999999999999E-2</v>
      </c>
    </row>
    <row r="94" spans="1:14" x14ac:dyDescent="0.25">
      <c r="A94" s="50" t="s">
        <v>586</v>
      </c>
      <c r="B94" s="16" t="s">
        <v>587</v>
      </c>
      <c r="C94" s="16" t="s">
        <v>809</v>
      </c>
      <c r="D94" s="16" t="s">
        <v>808</v>
      </c>
      <c r="E94" s="16">
        <v>0.74170000000000003</v>
      </c>
      <c r="F94" s="57">
        <v>322008</v>
      </c>
      <c r="G94" s="57">
        <v>1.8700000000000001E-2</v>
      </c>
      <c r="H94" s="57">
        <v>3.5000000000000001E-3</v>
      </c>
      <c r="I94" s="58">
        <v>9.6699999999999999E-8</v>
      </c>
      <c r="J94" s="57">
        <v>27252</v>
      </c>
      <c r="K94" s="57">
        <v>11</v>
      </c>
      <c r="L94" s="57">
        <v>0.01</v>
      </c>
      <c r="M94" s="57">
        <v>0.01</v>
      </c>
      <c r="N94" s="57">
        <v>0.53900000000000003</v>
      </c>
    </row>
    <row r="95" spans="1:14" x14ac:dyDescent="0.25">
      <c r="A95" s="50" t="s">
        <v>511</v>
      </c>
      <c r="B95" s="16" t="s">
        <v>512</v>
      </c>
      <c r="C95" s="16" t="s">
        <v>808</v>
      </c>
      <c r="D95" s="16" t="s">
        <v>809</v>
      </c>
      <c r="E95" s="16">
        <v>0.7</v>
      </c>
      <c r="F95" s="57">
        <v>321988</v>
      </c>
      <c r="G95" s="57">
        <v>1.8800000000000001E-2</v>
      </c>
      <c r="H95" s="57">
        <v>3.3E-3</v>
      </c>
      <c r="I95" s="58">
        <v>1.6099999999999999E-8</v>
      </c>
      <c r="J95" s="57">
        <v>27234</v>
      </c>
      <c r="K95" s="57">
        <v>11</v>
      </c>
      <c r="L95" s="57">
        <v>0.02</v>
      </c>
      <c r="M95" s="57">
        <v>0.01</v>
      </c>
      <c r="N95" s="57">
        <v>6.4000000000000001E-2</v>
      </c>
    </row>
    <row r="96" spans="1:14" x14ac:dyDescent="0.25">
      <c r="A96" s="50" t="s">
        <v>591</v>
      </c>
      <c r="B96" s="16" t="s">
        <v>592</v>
      </c>
      <c r="C96" s="16" t="s">
        <v>807</v>
      </c>
      <c r="D96" s="16" t="s">
        <v>806</v>
      </c>
      <c r="E96" s="16">
        <v>0.45</v>
      </c>
      <c r="F96" s="57">
        <v>318961</v>
      </c>
      <c r="G96" s="57">
        <v>1.72E-2</v>
      </c>
      <c r="H96" s="57">
        <v>3.3E-3</v>
      </c>
      <c r="I96" s="57" t="s">
        <v>814</v>
      </c>
      <c r="J96" s="57">
        <v>27255</v>
      </c>
      <c r="K96" s="57">
        <v>11</v>
      </c>
      <c r="L96" s="57">
        <v>0</v>
      </c>
      <c r="M96" s="57">
        <v>0.01</v>
      </c>
      <c r="N96" s="57">
        <v>0.74199999999999999</v>
      </c>
    </row>
    <row r="97" spans="1:14" x14ac:dyDescent="0.25">
      <c r="A97" s="50" t="s">
        <v>588</v>
      </c>
      <c r="B97" s="16" t="s">
        <v>589</v>
      </c>
      <c r="C97" s="16" t="s">
        <v>808</v>
      </c>
      <c r="D97" s="16" t="s">
        <v>806</v>
      </c>
      <c r="E97" s="16">
        <v>0.39169999999999999</v>
      </c>
      <c r="F97" s="57">
        <v>233515</v>
      </c>
      <c r="G97" s="57">
        <v>1.9099999999999999E-2</v>
      </c>
      <c r="H97" s="57">
        <v>3.8E-3</v>
      </c>
      <c r="I97" s="57" t="s">
        <v>815</v>
      </c>
      <c r="J97" s="57">
        <v>12847</v>
      </c>
      <c r="K97" s="57">
        <v>3</v>
      </c>
      <c r="L97" s="57">
        <v>0.02</v>
      </c>
      <c r="M97" s="57">
        <v>0.01</v>
      </c>
      <c r="N97" s="57">
        <v>0.13700000000000001</v>
      </c>
    </row>
    <row r="98" spans="1:14" x14ac:dyDescent="0.25">
      <c r="A98" s="50" t="s">
        <v>564</v>
      </c>
      <c r="B98" s="16" t="s">
        <v>565</v>
      </c>
      <c r="C98" s="16" t="s">
        <v>809</v>
      </c>
      <c r="D98" s="16" t="s">
        <v>806</v>
      </c>
      <c r="E98" s="16">
        <v>0.4667</v>
      </c>
      <c r="F98" s="57">
        <v>322086</v>
      </c>
      <c r="G98" s="57">
        <v>1.67E-2</v>
      </c>
      <c r="H98" s="57">
        <v>3.0999999999999999E-3</v>
      </c>
      <c r="I98" s="58">
        <v>8.65E-8</v>
      </c>
      <c r="J98" s="57">
        <v>27247</v>
      </c>
      <c r="K98" s="57">
        <v>11</v>
      </c>
      <c r="L98" s="57">
        <v>0.02</v>
      </c>
      <c r="M98" s="57">
        <v>0.01</v>
      </c>
      <c r="N98" s="57">
        <v>3.3000000000000002E-2</v>
      </c>
    </row>
    <row r="99" spans="1:14" x14ac:dyDescent="0.25">
      <c r="A99" s="50" t="s">
        <v>578</v>
      </c>
      <c r="B99" s="16" t="s">
        <v>579</v>
      </c>
      <c r="C99" s="16" t="s">
        <v>806</v>
      </c>
      <c r="D99" s="16" t="s">
        <v>808</v>
      </c>
      <c r="E99" s="16">
        <v>0.16669999999999999</v>
      </c>
      <c r="F99" s="57">
        <v>321126</v>
      </c>
      <c r="G99" s="57">
        <v>2.01E-2</v>
      </c>
      <c r="H99" s="57">
        <v>3.8E-3</v>
      </c>
      <c r="I99" s="58">
        <v>8.9900000000000004E-8</v>
      </c>
      <c r="J99" s="57">
        <v>21687</v>
      </c>
      <c r="K99" s="57">
        <v>10</v>
      </c>
      <c r="L99" s="57">
        <v>0</v>
      </c>
      <c r="M99" s="57">
        <v>0.01</v>
      </c>
      <c r="N99" s="57">
        <v>0.93100000000000005</v>
      </c>
    </row>
    <row r="100" spans="1:14" ht="15.75" thickBot="1" x14ac:dyDescent="0.3">
      <c r="A100" s="51" t="s">
        <v>554</v>
      </c>
      <c r="B100" s="197" t="s">
        <v>555</v>
      </c>
      <c r="C100" s="197" t="s">
        <v>807</v>
      </c>
      <c r="D100" s="197" t="s">
        <v>806</v>
      </c>
      <c r="E100" s="197">
        <v>0.60829999999999995</v>
      </c>
      <c r="F100" s="59">
        <v>318385</v>
      </c>
      <c r="G100" s="59">
        <v>1.9199999999999998E-2</v>
      </c>
      <c r="H100" s="59">
        <v>3.0999999999999999E-3</v>
      </c>
      <c r="I100" s="60">
        <v>8.1099999999999999E-10</v>
      </c>
      <c r="J100" s="59">
        <v>27255</v>
      </c>
      <c r="K100" s="59">
        <v>11</v>
      </c>
      <c r="L100" s="59">
        <v>0</v>
      </c>
      <c r="M100" s="59">
        <v>0.01</v>
      </c>
      <c r="N100" s="59">
        <v>0.91</v>
      </c>
    </row>
  </sheetData>
  <mergeCells count="2">
    <mergeCell ref="F2:I2"/>
    <mergeCell ref="J2:N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="90" zoomScaleNormal="90" workbookViewId="0"/>
  </sheetViews>
  <sheetFormatPr defaultRowHeight="15" x14ac:dyDescent="0.25"/>
  <cols>
    <col min="1" max="1" width="11.85546875" customWidth="1"/>
    <col min="2" max="2" width="16.28515625" style="149" customWidth="1"/>
    <col min="3" max="4" width="11.7109375" style="149" customWidth="1"/>
    <col min="5" max="5" width="11.85546875" style="149" customWidth="1"/>
  </cols>
  <sheetData>
    <row r="1" spans="1:14" ht="16.5" x14ac:dyDescent="0.25">
      <c r="A1" s="209" t="s">
        <v>1107</v>
      </c>
      <c r="B1" s="199"/>
    </row>
    <row r="2" spans="1:14" ht="28.5" customHeight="1" thickBot="1" x14ac:dyDescent="0.3">
      <c r="A2" s="206" t="s">
        <v>476</v>
      </c>
      <c r="B2" s="207" t="s">
        <v>479</v>
      </c>
      <c r="C2" s="208" t="s">
        <v>796</v>
      </c>
      <c r="D2" s="208" t="s">
        <v>797</v>
      </c>
      <c r="E2" s="193" t="s">
        <v>798</v>
      </c>
      <c r="F2" s="311" t="s">
        <v>799</v>
      </c>
      <c r="G2" s="311"/>
      <c r="H2" s="311"/>
      <c r="I2" s="312"/>
      <c r="J2" s="313" t="s">
        <v>816</v>
      </c>
      <c r="K2" s="311"/>
      <c r="L2" s="311"/>
      <c r="M2" s="311"/>
      <c r="N2" s="311"/>
    </row>
    <row r="3" spans="1:14" ht="15.75" thickBot="1" x14ac:dyDescent="0.3">
      <c r="A3" s="51"/>
      <c r="B3" s="197"/>
      <c r="C3" s="197"/>
      <c r="D3" s="197"/>
      <c r="E3" s="197"/>
      <c r="F3" s="61" t="s">
        <v>801</v>
      </c>
      <c r="G3" s="62" t="s">
        <v>802</v>
      </c>
      <c r="H3" s="63" t="s">
        <v>803</v>
      </c>
      <c r="I3" s="64" t="s">
        <v>804</v>
      </c>
      <c r="J3" s="54" t="s">
        <v>801</v>
      </c>
      <c r="K3" s="61" t="s">
        <v>805</v>
      </c>
      <c r="L3" s="61" t="s">
        <v>802</v>
      </c>
      <c r="M3" s="61" t="s">
        <v>803</v>
      </c>
      <c r="N3" s="61" t="s">
        <v>804</v>
      </c>
    </row>
    <row r="4" spans="1:14" x14ac:dyDescent="0.25">
      <c r="A4" s="50" t="s">
        <v>767</v>
      </c>
      <c r="B4" s="16" t="s">
        <v>768</v>
      </c>
      <c r="C4" s="16" t="s">
        <v>809</v>
      </c>
      <c r="D4" s="16" t="s">
        <v>808</v>
      </c>
      <c r="E4" s="16">
        <v>0.55830000000000002</v>
      </c>
      <c r="F4" s="57">
        <v>209395</v>
      </c>
      <c r="G4" s="57">
        <v>2.7E-2</v>
      </c>
      <c r="H4" s="57">
        <v>3.5000000000000001E-3</v>
      </c>
      <c r="I4" s="58">
        <v>5.8999999999999996E-15</v>
      </c>
      <c r="J4" s="57">
        <v>20953</v>
      </c>
      <c r="K4" s="57">
        <v>9</v>
      </c>
      <c r="L4" s="57">
        <v>0.03</v>
      </c>
      <c r="M4" s="57">
        <v>0.01</v>
      </c>
      <c r="N4" s="57">
        <v>1E-3</v>
      </c>
    </row>
    <row r="5" spans="1:14" x14ac:dyDescent="0.25">
      <c r="A5" s="50" t="s">
        <v>786</v>
      </c>
      <c r="B5" s="16" t="s">
        <v>787</v>
      </c>
      <c r="C5" s="16" t="s">
        <v>807</v>
      </c>
      <c r="D5" s="16" t="s">
        <v>808</v>
      </c>
      <c r="E5" s="16">
        <v>0.18329999999999999</v>
      </c>
      <c r="F5" s="57">
        <v>210008</v>
      </c>
      <c r="G5" s="57">
        <v>3.5000000000000003E-2</v>
      </c>
      <c r="H5" s="57">
        <v>4.3E-3</v>
      </c>
      <c r="I5" s="58">
        <v>8.4000000000000004E-16</v>
      </c>
      <c r="J5" s="57">
        <v>20955</v>
      </c>
      <c r="K5" s="57">
        <v>9</v>
      </c>
      <c r="L5" s="57">
        <v>0.02</v>
      </c>
      <c r="M5" s="57">
        <v>0.01</v>
      </c>
      <c r="N5" s="57">
        <v>0.14899999999999999</v>
      </c>
    </row>
    <row r="6" spans="1:14" x14ac:dyDescent="0.25">
      <c r="A6" s="50" t="s">
        <v>775</v>
      </c>
      <c r="B6" s="16" t="s">
        <v>776</v>
      </c>
      <c r="C6" s="16" t="s">
        <v>808</v>
      </c>
      <c r="D6" s="16" t="s">
        <v>809</v>
      </c>
      <c r="E6" s="16">
        <v>0.69169999999999998</v>
      </c>
      <c r="F6" s="57">
        <v>209710</v>
      </c>
      <c r="G6" s="57">
        <v>1.9E-2</v>
      </c>
      <c r="H6" s="57">
        <v>3.7000000000000002E-3</v>
      </c>
      <c r="I6" s="58">
        <v>4.4000000000000002E-7</v>
      </c>
      <c r="J6" s="57">
        <v>20959</v>
      </c>
      <c r="K6" s="57">
        <v>9</v>
      </c>
      <c r="L6" s="57">
        <v>-0.01</v>
      </c>
      <c r="M6" s="57">
        <v>0.01</v>
      </c>
      <c r="N6" s="57">
        <v>0.47799999999999998</v>
      </c>
    </row>
    <row r="7" spans="1:14" x14ac:dyDescent="0.25">
      <c r="A7" s="50" t="s">
        <v>699</v>
      </c>
      <c r="B7" s="16" t="s">
        <v>700</v>
      </c>
      <c r="C7" s="16" t="s">
        <v>807</v>
      </c>
      <c r="D7" s="16" t="s">
        <v>808</v>
      </c>
      <c r="E7" s="16">
        <v>0.85</v>
      </c>
      <c r="F7" s="57">
        <v>209921</v>
      </c>
      <c r="G7" s="57">
        <v>2.4E-2</v>
      </c>
      <c r="H7" s="57">
        <v>4.1999999999999997E-3</v>
      </c>
      <c r="I7" s="58">
        <v>6.6000000000000004E-9</v>
      </c>
      <c r="J7" s="57">
        <v>20957</v>
      </c>
      <c r="K7" s="57">
        <v>9</v>
      </c>
      <c r="L7" s="57">
        <v>0.01</v>
      </c>
      <c r="M7" s="57">
        <v>0.01</v>
      </c>
      <c r="N7" s="57">
        <v>0.219</v>
      </c>
    </row>
    <row r="8" spans="1:14" x14ac:dyDescent="0.25">
      <c r="A8" s="50" t="s">
        <v>789</v>
      </c>
      <c r="B8" s="16" t="s">
        <v>790</v>
      </c>
      <c r="C8" s="16" t="s">
        <v>809</v>
      </c>
      <c r="D8" s="16" t="s">
        <v>808</v>
      </c>
      <c r="E8" s="16">
        <v>0.16669999999999999</v>
      </c>
      <c r="F8" s="57">
        <v>210023</v>
      </c>
      <c r="G8" s="57">
        <v>3.2000000000000001E-2</v>
      </c>
      <c r="H8" s="57">
        <v>4.0000000000000001E-3</v>
      </c>
      <c r="I8" s="58">
        <v>4.4E-16</v>
      </c>
      <c r="J8" s="57">
        <v>20960</v>
      </c>
      <c r="K8" s="57">
        <v>9</v>
      </c>
      <c r="L8" s="57">
        <v>0.03</v>
      </c>
      <c r="M8" s="57">
        <v>0.01</v>
      </c>
      <c r="N8" s="57">
        <v>1E-3</v>
      </c>
    </row>
    <row r="9" spans="1:14" x14ac:dyDescent="0.25">
      <c r="A9" s="50" t="s">
        <v>693</v>
      </c>
      <c r="B9" s="16" t="s">
        <v>694</v>
      </c>
      <c r="C9" s="16" t="s">
        <v>808</v>
      </c>
      <c r="D9" s="16" t="s">
        <v>807</v>
      </c>
      <c r="E9" s="16">
        <v>0.7167</v>
      </c>
      <c r="F9" s="57">
        <v>181049</v>
      </c>
      <c r="G9" s="57">
        <v>2.4E-2</v>
      </c>
      <c r="H9" s="57">
        <v>4.0000000000000001E-3</v>
      </c>
      <c r="I9" s="58">
        <v>3.2000000000000001E-9</v>
      </c>
      <c r="J9" s="57">
        <v>15415</v>
      </c>
      <c r="K9" s="57">
        <v>8</v>
      </c>
      <c r="L9" s="57">
        <v>0.03</v>
      </c>
      <c r="M9" s="57">
        <v>0.01</v>
      </c>
      <c r="N9" s="57">
        <v>1.6E-2</v>
      </c>
    </row>
    <row r="10" spans="1:14" x14ac:dyDescent="0.25">
      <c r="A10" s="50" t="s">
        <v>723</v>
      </c>
      <c r="B10" s="16" t="s">
        <v>724</v>
      </c>
      <c r="C10" s="16" t="s">
        <v>807</v>
      </c>
      <c r="D10" s="16" t="s">
        <v>808</v>
      </c>
      <c r="E10" s="16">
        <v>0.1</v>
      </c>
      <c r="F10" s="57">
        <v>209941</v>
      </c>
      <c r="G10" s="57">
        <v>3.1E-2</v>
      </c>
      <c r="H10" s="57">
        <v>5.4000000000000003E-3</v>
      </c>
      <c r="I10" s="58">
        <v>1E-8</v>
      </c>
      <c r="J10" s="57">
        <v>20957</v>
      </c>
      <c r="K10" s="57">
        <v>9</v>
      </c>
      <c r="L10" s="57">
        <v>0.04</v>
      </c>
      <c r="M10" s="57">
        <v>0.01</v>
      </c>
      <c r="N10" s="57">
        <v>2E-3</v>
      </c>
    </row>
    <row r="11" spans="1:14" x14ac:dyDescent="0.25">
      <c r="A11" s="50" t="s">
        <v>727</v>
      </c>
      <c r="B11" s="16" t="s">
        <v>728</v>
      </c>
      <c r="C11" s="16" t="s">
        <v>807</v>
      </c>
      <c r="D11" s="16" t="s">
        <v>806</v>
      </c>
      <c r="E11" s="16">
        <v>4.1700000000000001E-2</v>
      </c>
      <c r="F11" s="57">
        <v>198072</v>
      </c>
      <c r="G11" s="57">
        <v>4.1000000000000002E-2</v>
      </c>
      <c r="H11" s="57">
        <v>7.4999999999999997E-3</v>
      </c>
      <c r="I11" s="58">
        <v>4.4999999999999999E-8</v>
      </c>
      <c r="J11" s="57">
        <v>20960</v>
      </c>
      <c r="K11" s="57">
        <v>9</v>
      </c>
      <c r="L11" s="57">
        <v>0.03</v>
      </c>
      <c r="M11" s="57">
        <v>0.02</v>
      </c>
      <c r="N11" s="57">
        <v>0.107</v>
      </c>
    </row>
    <row r="12" spans="1:14" x14ac:dyDescent="0.25">
      <c r="A12" s="50" t="s">
        <v>745</v>
      </c>
      <c r="B12" s="16" t="s">
        <v>746</v>
      </c>
      <c r="C12" s="16" t="s">
        <v>809</v>
      </c>
      <c r="D12" s="16" t="s">
        <v>808</v>
      </c>
      <c r="E12" s="16">
        <v>0.63329999999999997</v>
      </c>
      <c r="F12" s="57">
        <v>169793</v>
      </c>
      <c r="G12" s="57">
        <v>1.6E-2</v>
      </c>
      <c r="H12" s="57">
        <v>4.1999999999999997E-3</v>
      </c>
      <c r="I12" s="57" t="s">
        <v>817</v>
      </c>
      <c r="J12" s="57">
        <v>20940</v>
      </c>
      <c r="K12" s="57">
        <v>9</v>
      </c>
      <c r="L12" s="57">
        <v>0</v>
      </c>
      <c r="M12" s="57">
        <v>0.01</v>
      </c>
      <c r="N12" s="57">
        <v>0.78700000000000003</v>
      </c>
    </row>
    <row r="13" spans="1:14" x14ac:dyDescent="0.25">
      <c r="A13" s="50" t="s">
        <v>747</v>
      </c>
      <c r="B13" s="16" t="s">
        <v>748</v>
      </c>
      <c r="C13" s="16" t="s">
        <v>807</v>
      </c>
      <c r="D13" s="16" t="s">
        <v>806</v>
      </c>
      <c r="E13" s="16">
        <v>0.3417</v>
      </c>
      <c r="F13" s="57">
        <v>209990</v>
      </c>
      <c r="G13" s="57">
        <v>2.1999999999999999E-2</v>
      </c>
      <c r="H13" s="57">
        <v>3.5999999999999999E-3</v>
      </c>
      <c r="I13" s="58">
        <v>8.7999999999999996E-10</v>
      </c>
      <c r="J13" s="57">
        <v>20957</v>
      </c>
      <c r="K13" s="57">
        <v>9</v>
      </c>
      <c r="L13" s="57">
        <v>0.02</v>
      </c>
      <c r="M13" s="57">
        <v>0.01</v>
      </c>
      <c r="N13" s="57">
        <v>2.9000000000000001E-2</v>
      </c>
    </row>
    <row r="14" spans="1:14" x14ac:dyDescent="0.25">
      <c r="A14" s="50" t="s">
        <v>721</v>
      </c>
      <c r="B14" s="16" t="s">
        <v>722</v>
      </c>
      <c r="C14" s="16" t="s">
        <v>806</v>
      </c>
      <c r="D14" s="16" t="s">
        <v>809</v>
      </c>
      <c r="E14" s="16">
        <v>0.20830000000000001</v>
      </c>
      <c r="F14" s="57">
        <v>203826</v>
      </c>
      <c r="G14" s="57">
        <v>2.7E-2</v>
      </c>
      <c r="H14" s="57">
        <v>4.0000000000000001E-3</v>
      </c>
      <c r="I14" s="58">
        <v>2.0999999999999999E-11</v>
      </c>
      <c r="J14" s="57">
        <v>20940</v>
      </c>
      <c r="K14" s="57">
        <v>9</v>
      </c>
      <c r="L14" s="57">
        <v>0.03</v>
      </c>
      <c r="M14" s="57">
        <v>0.01</v>
      </c>
      <c r="N14" s="57">
        <v>4.0000000000000001E-3</v>
      </c>
    </row>
    <row r="15" spans="1:14" x14ac:dyDescent="0.25">
      <c r="A15" s="50" t="s">
        <v>779</v>
      </c>
      <c r="B15" s="16" t="s">
        <v>780</v>
      </c>
      <c r="C15" s="16" t="s">
        <v>808</v>
      </c>
      <c r="D15" s="16" t="s">
        <v>809</v>
      </c>
      <c r="E15" s="16">
        <v>0.625</v>
      </c>
      <c r="F15" s="57">
        <v>209830</v>
      </c>
      <c r="G15" s="57">
        <v>3.1E-2</v>
      </c>
      <c r="H15" s="57">
        <v>3.5000000000000001E-3</v>
      </c>
      <c r="I15" s="58">
        <v>2.0000000000000001E-18</v>
      </c>
      <c r="J15" s="57">
        <v>20932</v>
      </c>
      <c r="K15" s="57">
        <v>9</v>
      </c>
      <c r="L15" s="57">
        <v>0.02</v>
      </c>
      <c r="M15" s="57">
        <v>0.01</v>
      </c>
      <c r="N15" s="57">
        <v>3.1E-2</v>
      </c>
    </row>
    <row r="16" spans="1:14" x14ac:dyDescent="0.25">
      <c r="A16" s="50" t="s">
        <v>782</v>
      </c>
      <c r="B16" s="16" t="s">
        <v>783</v>
      </c>
      <c r="C16" s="16" t="s">
        <v>809</v>
      </c>
      <c r="D16" s="16" t="s">
        <v>808</v>
      </c>
      <c r="E16" s="16">
        <v>0.45</v>
      </c>
      <c r="F16" s="57">
        <v>206862</v>
      </c>
      <c r="G16" s="57">
        <v>3.9E-2</v>
      </c>
      <c r="H16" s="57">
        <v>3.5999999999999999E-3</v>
      </c>
      <c r="I16" s="58">
        <v>3.0999999999999998E-27</v>
      </c>
      <c r="J16" s="57">
        <v>20957</v>
      </c>
      <c r="K16" s="57">
        <v>9</v>
      </c>
      <c r="L16" s="57">
        <v>0.03</v>
      </c>
      <c r="M16" s="57">
        <v>0.01</v>
      </c>
      <c r="N16" s="50" t="s">
        <v>469</v>
      </c>
    </row>
    <row r="17" spans="1:14" x14ac:dyDescent="0.25">
      <c r="A17" s="50" t="s">
        <v>695</v>
      </c>
      <c r="B17" s="16" t="s">
        <v>696</v>
      </c>
      <c r="C17" s="16" t="s">
        <v>806</v>
      </c>
      <c r="D17" s="16" t="s">
        <v>807</v>
      </c>
      <c r="E17" s="16">
        <v>0.14169999999999999</v>
      </c>
      <c r="F17" s="57">
        <v>206619</v>
      </c>
      <c r="G17" s="57">
        <v>2.9000000000000001E-2</v>
      </c>
      <c r="H17" s="57">
        <v>4.8999999999999998E-3</v>
      </c>
      <c r="I17" s="58">
        <v>1.8E-9</v>
      </c>
      <c r="J17" s="57">
        <v>20936</v>
      </c>
      <c r="K17" s="57">
        <v>9</v>
      </c>
      <c r="L17" s="57">
        <v>0.03</v>
      </c>
      <c r="M17" s="57">
        <v>0.01</v>
      </c>
      <c r="N17" s="57">
        <v>3.5999999999999997E-2</v>
      </c>
    </row>
    <row r="18" spans="1:14" x14ac:dyDescent="0.25">
      <c r="A18" s="50" t="s">
        <v>736</v>
      </c>
      <c r="B18" s="16" t="s">
        <v>737</v>
      </c>
      <c r="C18" s="16" t="s">
        <v>808</v>
      </c>
      <c r="D18" s="16" t="s">
        <v>809</v>
      </c>
      <c r="E18" s="16">
        <v>0.74170000000000003</v>
      </c>
      <c r="F18" s="57">
        <v>207447</v>
      </c>
      <c r="G18" s="57">
        <v>2.4E-2</v>
      </c>
      <c r="H18" s="57">
        <v>3.8E-3</v>
      </c>
      <c r="I18" s="58">
        <v>1.0999999999999999E-10</v>
      </c>
      <c r="J18" s="57">
        <v>20899</v>
      </c>
      <c r="K18" s="57">
        <v>9</v>
      </c>
      <c r="L18" s="57">
        <v>0.01</v>
      </c>
      <c r="M18" s="57">
        <v>0.01</v>
      </c>
      <c r="N18" s="57">
        <v>0.29699999999999999</v>
      </c>
    </row>
    <row r="19" spans="1:14" x14ac:dyDescent="0.25">
      <c r="A19" s="50" t="s">
        <v>792</v>
      </c>
      <c r="B19" s="16" t="s">
        <v>793</v>
      </c>
      <c r="C19" s="16" t="s">
        <v>807</v>
      </c>
      <c r="D19" s="16" t="s">
        <v>808</v>
      </c>
      <c r="E19" s="16">
        <v>0.2</v>
      </c>
      <c r="F19" s="57">
        <v>209980</v>
      </c>
      <c r="G19" s="57">
        <v>2.8000000000000001E-2</v>
      </c>
      <c r="H19" s="57">
        <v>3.8999999999999998E-3</v>
      </c>
      <c r="I19" s="58">
        <v>6.8999999999999999E-13</v>
      </c>
      <c r="J19" s="57">
        <v>20956</v>
      </c>
      <c r="K19" s="57">
        <v>9</v>
      </c>
      <c r="L19" s="57">
        <v>0.03</v>
      </c>
      <c r="M19" s="57">
        <v>0.01</v>
      </c>
      <c r="N19" s="57">
        <v>4.0000000000000001E-3</v>
      </c>
    </row>
    <row r="20" spans="1:14" x14ac:dyDescent="0.25">
      <c r="A20" s="50" t="s">
        <v>758</v>
      </c>
      <c r="B20" s="16" t="s">
        <v>759</v>
      </c>
      <c r="C20" s="16" t="s">
        <v>808</v>
      </c>
      <c r="D20" s="16" t="s">
        <v>807</v>
      </c>
      <c r="E20" s="16">
        <v>0.35</v>
      </c>
      <c r="F20" s="57">
        <v>198194</v>
      </c>
      <c r="G20" s="57">
        <v>1.0999999999999999E-2</v>
      </c>
      <c r="H20" s="57">
        <v>3.7000000000000002E-3</v>
      </c>
      <c r="I20" s="57" t="s">
        <v>818</v>
      </c>
      <c r="J20" s="57">
        <v>17647</v>
      </c>
      <c r="K20" s="57">
        <v>8</v>
      </c>
      <c r="L20" s="57">
        <v>6.0000000000000001E-3</v>
      </c>
      <c r="M20" s="57">
        <v>1.0699999999999999E-2</v>
      </c>
      <c r="N20" s="57">
        <v>0.77500000000000002</v>
      </c>
    </row>
    <row r="21" spans="1:14" x14ac:dyDescent="0.25">
      <c r="A21" s="50" t="s">
        <v>697</v>
      </c>
      <c r="B21" s="16" t="s">
        <v>698</v>
      </c>
      <c r="C21" s="16" t="s">
        <v>807</v>
      </c>
      <c r="D21" s="16" t="s">
        <v>806</v>
      </c>
      <c r="E21" s="16">
        <v>0.5333</v>
      </c>
      <c r="F21" s="57">
        <v>209906</v>
      </c>
      <c r="G21" s="57">
        <v>2.1000000000000001E-2</v>
      </c>
      <c r="H21" s="57">
        <v>3.3999999999999998E-3</v>
      </c>
      <c r="I21" s="58">
        <v>5.6000000000000003E-10</v>
      </c>
      <c r="J21" s="57">
        <v>20911</v>
      </c>
      <c r="K21" s="57">
        <v>9</v>
      </c>
      <c r="L21" s="57">
        <v>0.02</v>
      </c>
      <c r="M21" s="57">
        <v>0.01</v>
      </c>
      <c r="N21" s="57">
        <v>1.9E-2</v>
      </c>
    </row>
    <row r="22" spans="1:14" x14ac:dyDescent="0.25">
      <c r="A22" s="50" t="s">
        <v>701</v>
      </c>
      <c r="B22" s="16" t="s">
        <v>702</v>
      </c>
      <c r="C22" s="16" t="s">
        <v>809</v>
      </c>
      <c r="D22" s="16" t="s">
        <v>808</v>
      </c>
      <c r="E22" s="16">
        <v>0.625</v>
      </c>
      <c r="F22" s="57">
        <v>207795</v>
      </c>
      <c r="G22" s="57">
        <v>2.5999999999999999E-2</v>
      </c>
      <c r="H22" s="57">
        <v>3.5999999999999999E-3</v>
      </c>
      <c r="I22" s="58">
        <v>1.1E-12</v>
      </c>
      <c r="J22" s="57">
        <v>20956</v>
      </c>
      <c r="K22" s="57">
        <v>9</v>
      </c>
      <c r="L22" s="57">
        <v>0.03</v>
      </c>
      <c r="M22" s="57">
        <v>0.01</v>
      </c>
      <c r="N22" s="57">
        <v>2E-3</v>
      </c>
    </row>
    <row r="23" spans="1:14" x14ac:dyDescent="0.25">
      <c r="A23" s="50" t="s">
        <v>715</v>
      </c>
      <c r="B23" s="16" t="s">
        <v>716</v>
      </c>
      <c r="C23" s="16" t="s">
        <v>806</v>
      </c>
      <c r="D23" s="16" t="s">
        <v>809</v>
      </c>
      <c r="E23" s="16">
        <v>7.4999999999999997E-2</v>
      </c>
      <c r="F23" s="57">
        <v>177879</v>
      </c>
      <c r="G23" s="57">
        <v>0.03</v>
      </c>
      <c r="H23" s="57">
        <v>6.8999999999999999E-3</v>
      </c>
      <c r="I23" s="57">
        <v>1.1E-5</v>
      </c>
      <c r="J23" s="57">
        <v>20949</v>
      </c>
      <c r="K23" s="57">
        <v>9</v>
      </c>
      <c r="L23" s="57">
        <v>0.01</v>
      </c>
      <c r="M23" s="57">
        <v>0.02</v>
      </c>
      <c r="N23" s="57">
        <v>0.34100000000000003</v>
      </c>
    </row>
    <row r="24" spans="1:14" x14ac:dyDescent="0.25">
      <c r="A24" s="50" t="s">
        <v>769</v>
      </c>
      <c r="B24" s="16" t="s">
        <v>770</v>
      </c>
      <c r="C24" s="16" t="s">
        <v>806</v>
      </c>
      <c r="D24" s="16" t="s">
        <v>809</v>
      </c>
      <c r="E24" s="16">
        <v>0.45</v>
      </c>
      <c r="F24" s="57">
        <v>208809</v>
      </c>
      <c r="G24" s="57">
        <v>2.1000000000000001E-2</v>
      </c>
      <c r="H24" s="57">
        <v>3.5000000000000001E-3</v>
      </c>
      <c r="I24" s="58">
        <v>2.4E-9</v>
      </c>
      <c r="J24" s="57">
        <v>20960</v>
      </c>
      <c r="K24" s="57">
        <v>9</v>
      </c>
      <c r="L24" s="57">
        <v>0.03</v>
      </c>
      <c r="M24" s="57">
        <v>0.01</v>
      </c>
      <c r="N24" s="57">
        <v>2E-3</v>
      </c>
    </row>
    <row r="25" spans="1:14" x14ac:dyDescent="0.25">
      <c r="A25" s="50" t="s">
        <v>784</v>
      </c>
      <c r="B25" s="16" t="s">
        <v>785</v>
      </c>
      <c r="C25" s="16" t="s">
        <v>809</v>
      </c>
      <c r="D25" s="16" t="s">
        <v>808</v>
      </c>
      <c r="E25" s="16">
        <v>0.55000000000000004</v>
      </c>
      <c r="F25" s="57">
        <v>209859</v>
      </c>
      <c r="G25" s="57">
        <v>4.2000000000000003E-2</v>
      </c>
      <c r="H25" s="57">
        <v>3.3999999999999998E-3</v>
      </c>
      <c r="I25" s="58">
        <v>3.6000000000000002E-35</v>
      </c>
      <c r="J25" s="57">
        <v>8793</v>
      </c>
      <c r="K25" s="57">
        <v>2</v>
      </c>
      <c r="L25" s="57">
        <v>0</v>
      </c>
      <c r="M25" s="57">
        <v>0.01</v>
      </c>
      <c r="N25" s="57">
        <v>1</v>
      </c>
    </row>
    <row r="26" spans="1:14" x14ac:dyDescent="0.25">
      <c r="A26" s="50" t="s">
        <v>753</v>
      </c>
      <c r="B26" s="16" t="s">
        <v>754</v>
      </c>
      <c r="C26" s="16" t="s">
        <v>806</v>
      </c>
      <c r="D26" s="16" t="s">
        <v>807</v>
      </c>
      <c r="E26" s="16">
        <v>0.66669999999999996</v>
      </c>
      <c r="F26" s="57">
        <v>208025</v>
      </c>
      <c r="G26" s="57">
        <v>0.02</v>
      </c>
      <c r="H26" s="57">
        <v>3.5999999999999999E-3</v>
      </c>
      <c r="I26" s="58">
        <v>2.6000000000000001E-8</v>
      </c>
      <c r="J26" s="57">
        <v>20932</v>
      </c>
      <c r="K26" s="57">
        <v>9</v>
      </c>
      <c r="L26" s="57">
        <v>0.03</v>
      </c>
      <c r="M26" s="57">
        <v>0.01</v>
      </c>
      <c r="N26" s="57">
        <v>1E-3</v>
      </c>
    </row>
    <row r="27" spans="1:14" x14ac:dyDescent="0.25">
      <c r="A27" s="50" t="s">
        <v>771</v>
      </c>
      <c r="B27" s="16" t="s">
        <v>1070</v>
      </c>
      <c r="C27" s="16" t="s">
        <v>808</v>
      </c>
      <c r="D27" s="16" t="s">
        <v>806</v>
      </c>
      <c r="E27" s="16">
        <v>0.48330000000000001</v>
      </c>
      <c r="F27" s="57">
        <v>208901</v>
      </c>
      <c r="G27" s="57">
        <v>2.4E-2</v>
      </c>
      <c r="H27" s="57">
        <v>3.5999999999999999E-3</v>
      </c>
      <c r="I27" s="58">
        <v>3.1999999999999999E-11</v>
      </c>
      <c r="J27" s="57">
        <v>8712</v>
      </c>
      <c r="K27" s="57">
        <v>2</v>
      </c>
      <c r="L27" s="57">
        <v>-0.03</v>
      </c>
      <c r="M27" s="57">
        <v>0.02</v>
      </c>
      <c r="N27" s="57">
        <v>3.3000000000000002E-2</v>
      </c>
    </row>
    <row r="28" spans="1:14" x14ac:dyDescent="0.25">
      <c r="A28" s="50" t="s">
        <v>794</v>
      </c>
      <c r="B28" s="16" t="s">
        <v>795</v>
      </c>
      <c r="C28" s="16" t="s">
        <v>807</v>
      </c>
      <c r="D28" s="16" t="s">
        <v>806</v>
      </c>
      <c r="E28" s="16">
        <v>0.55000000000000004</v>
      </c>
      <c r="F28" s="57">
        <v>209454</v>
      </c>
      <c r="G28" s="57">
        <v>2.5000000000000001E-2</v>
      </c>
      <c r="H28" s="57">
        <v>3.5000000000000001E-3</v>
      </c>
      <c r="I28" s="58">
        <v>7.1999999999999996E-13</v>
      </c>
      <c r="J28" s="57">
        <v>20956</v>
      </c>
      <c r="K28" s="57">
        <v>9</v>
      </c>
      <c r="L28" s="57">
        <v>0.02</v>
      </c>
      <c r="M28" s="57">
        <v>0.01</v>
      </c>
      <c r="N28" s="57">
        <v>8.0000000000000002E-3</v>
      </c>
    </row>
    <row r="29" spans="1:14" x14ac:dyDescent="0.25">
      <c r="A29" s="50" t="s">
        <v>772</v>
      </c>
      <c r="B29" s="16" t="s">
        <v>773</v>
      </c>
      <c r="C29" s="16" t="s">
        <v>806</v>
      </c>
      <c r="D29" s="16" t="s">
        <v>808</v>
      </c>
      <c r="E29" s="16">
        <v>0.79169999999999996</v>
      </c>
      <c r="F29" s="57">
        <v>194506</v>
      </c>
      <c r="G29" s="57">
        <v>3.5999999999999997E-2</v>
      </c>
      <c r="H29" s="57">
        <v>3.8999999999999998E-3</v>
      </c>
      <c r="I29" s="58">
        <v>1.5999999999999999E-20</v>
      </c>
      <c r="J29" s="57">
        <v>20944</v>
      </c>
      <c r="K29" s="57">
        <v>9</v>
      </c>
      <c r="L29" s="57">
        <v>0.02</v>
      </c>
      <c r="M29" s="57">
        <v>0.01</v>
      </c>
      <c r="N29" s="57">
        <v>3.4000000000000002E-2</v>
      </c>
    </row>
    <row r="30" spans="1:14" x14ac:dyDescent="0.25">
      <c r="A30" s="50" t="s">
        <v>760</v>
      </c>
      <c r="B30" s="16" t="s">
        <v>761</v>
      </c>
      <c r="C30" s="16" t="s">
        <v>809</v>
      </c>
      <c r="D30" s="16" t="s">
        <v>808</v>
      </c>
      <c r="E30" s="16">
        <v>0.53449999999999998</v>
      </c>
      <c r="F30" s="57">
        <v>209808</v>
      </c>
      <c r="G30" s="57">
        <v>3.1E-2</v>
      </c>
      <c r="H30" s="57">
        <v>3.5000000000000001E-3</v>
      </c>
      <c r="I30" s="58">
        <v>1.7000000000000001E-19</v>
      </c>
      <c r="J30" s="57">
        <v>19021</v>
      </c>
      <c r="K30" s="57">
        <v>8</v>
      </c>
      <c r="L30" s="57">
        <v>0.02</v>
      </c>
      <c r="M30" s="57">
        <v>0.01</v>
      </c>
      <c r="N30" s="57">
        <v>2.9000000000000001E-2</v>
      </c>
    </row>
    <row r="31" spans="1:14" x14ac:dyDescent="0.25">
      <c r="A31" s="50" t="s">
        <v>765</v>
      </c>
      <c r="B31" s="16" t="s">
        <v>766</v>
      </c>
      <c r="C31" s="16" t="s">
        <v>809</v>
      </c>
      <c r="D31" s="16" t="s">
        <v>808</v>
      </c>
      <c r="E31" s="16">
        <v>0.7</v>
      </c>
      <c r="F31" s="57">
        <v>209975</v>
      </c>
      <c r="G31" s="57">
        <v>3.5000000000000003E-2</v>
      </c>
      <c r="H31" s="57">
        <v>3.7000000000000002E-3</v>
      </c>
      <c r="I31" s="58">
        <v>5.2999999999999999E-21</v>
      </c>
      <c r="J31" s="57">
        <v>20957</v>
      </c>
      <c r="K31" s="57">
        <v>9</v>
      </c>
      <c r="L31" s="57">
        <v>0.02</v>
      </c>
      <c r="M31" s="57">
        <v>0.01</v>
      </c>
      <c r="N31" s="57">
        <v>0.11</v>
      </c>
    </row>
    <row r="32" spans="1:14" x14ac:dyDescent="0.25">
      <c r="A32" s="50" t="s">
        <v>738</v>
      </c>
      <c r="B32" s="16" t="s">
        <v>739</v>
      </c>
      <c r="C32" s="16" t="s">
        <v>809</v>
      </c>
      <c r="D32" s="16" t="s">
        <v>808</v>
      </c>
      <c r="E32" s="16">
        <v>0.2833</v>
      </c>
      <c r="F32" s="57">
        <v>207828</v>
      </c>
      <c r="G32" s="57">
        <v>1.7999999999999999E-2</v>
      </c>
      <c r="H32" s="57">
        <v>3.7000000000000002E-3</v>
      </c>
      <c r="I32" s="58">
        <v>1.1999999999999999E-6</v>
      </c>
      <c r="J32" s="57">
        <v>20959</v>
      </c>
      <c r="K32" s="57">
        <v>9</v>
      </c>
      <c r="L32" s="57">
        <v>0.01</v>
      </c>
      <c r="M32" s="57">
        <v>0.01</v>
      </c>
      <c r="N32" s="57">
        <v>0.23899999999999999</v>
      </c>
    </row>
    <row r="33" spans="1:14" x14ac:dyDescent="0.25">
      <c r="A33" s="50" t="s">
        <v>707</v>
      </c>
      <c r="B33" s="16" t="s">
        <v>708</v>
      </c>
      <c r="C33" s="16" t="s">
        <v>807</v>
      </c>
      <c r="D33" s="16" t="s">
        <v>806</v>
      </c>
      <c r="E33" s="16">
        <v>0.7833</v>
      </c>
      <c r="F33" s="57">
        <v>209941</v>
      </c>
      <c r="G33" s="57">
        <v>2.3E-2</v>
      </c>
      <c r="H33" s="57">
        <v>4.1999999999999997E-3</v>
      </c>
      <c r="I33" s="58">
        <v>3.8999999999999998E-8</v>
      </c>
      <c r="J33" s="57">
        <v>20957</v>
      </c>
      <c r="K33" s="57">
        <v>9</v>
      </c>
      <c r="L33" s="57">
        <v>0</v>
      </c>
      <c r="M33" s="57">
        <v>0.01</v>
      </c>
      <c r="N33" s="57">
        <v>0.97399999999999998</v>
      </c>
    </row>
    <row r="34" spans="1:14" x14ac:dyDescent="0.25">
      <c r="A34" s="50" t="s">
        <v>703</v>
      </c>
      <c r="B34" s="16" t="s">
        <v>704</v>
      </c>
      <c r="C34" s="16" t="s">
        <v>807</v>
      </c>
      <c r="D34" s="16" t="s">
        <v>806</v>
      </c>
      <c r="E34" s="16">
        <v>0.2417</v>
      </c>
      <c r="F34" s="57">
        <v>209218</v>
      </c>
      <c r="G34" s="57">
        <v>1.2E-2</v>
      </c>
      <c r="H34" s="57">
        <v>3.8E-3</v>
      </c>
      <c r="I34" s="57" t="s">
        <v>819</v>
      </c>
      <c r="J34" s="57">
        <v>20960</v>
      </c>
      <c r="K34" s="57">
        <v>9</v>
      </c>
      <c r="L34" s="57">
        <v>0.02</v>
      </c>
      <c r="M34" s="57">
        <v>0.01</v>
      </c>
      <c r="N34" s="57">
        <v>2.1999999999999999E-2</v>
      </c>
    </row>
    <row r="35" spans="1:14" x14ac:dyDescent="0.25">
      <c r="A35" s="50" t="s">
        <v>749</v>
      </c>
      <c r="B35" s="16" t="s">
        <v>750</v>
      </c>
      <c r="C35" s="16" t="s">
        <v>806</v>
      </c>
      <c r="D35" s="16" t="s">
        <v>807</v>
      </c>
      <c r="E35" s="16">
        <v>0.85</v>
      </c>
      <c r="F35" s="57">
        <v>207418</v>
      </c>
      <c r="G35" s="57">
        <v>3.5000000000000003E-2</v>
      </c>
      <c r="H35" s="57">
        <v>5.1000000000000004E-3</v>
      </c>
      <c r="I35" s="58">
        <v>7.4E-12</v>
      </c>
      <c r="J35" s="57">
        <v>17685</v>
      </c>
      <c r="K35" s="57">
        <v>8</v>
      </c>
      <c r="L35" s="57">
        <v>0.01</v>
      </c>
      <c r="M35" s="57">
        <v>0.01</v>
      </c>
      <c r="N35" s="57">
        <v>0.27500000000000002</v>
      </c>
    </row>
    <row r="36" spans="1:14" x14ac:dyDescent="0.25">
      <c r="A36" s="50" t="s">
        <v>740</v>
      </c>
      <c r="B36" s="16" t="s">
        <v>741</v>
      </c>
      <c r="C36" s="16" t="s">
        <v>806</v>
      </c>
      <c r="D36" s="16" t="s">
        <v>807</v>
      </c>
      <c r="E36" s="16">
        <v>0.625</v>
      </c>
      <c r="F36" s="57">
        <v>198196</v>
      </c>
      <c r="G36" s="57">
        <v>2.7E-2</v>
      </c>
      <c r="H36" s="57">
        <v>3.8999999999999998E-3</v>
      </c>
      <c r="I36" s="58">
        <v>1.4E-11</v>
      </c>
      <c r="J36" s="57">
        <v>17691</v>
      </c>
      <c r="K36" s="57">
        <v>8</v>
      </c>
      <c r="L36" s="57">
        <v>0.01</v>
      </c>
      <c r="M36" s="57">
        <v>0.01</v>
      </c>
      <c r="N36" s="57">
        <v>0.28000000000000003</v>
      </c>
    </row>
    <row r="37" spans="1:14" x14ac:dyDescent="0.25">
      <c r="A37" s="50" t="s">
        <v>729</v>
      </c>
      <c r="B37" s="16" t="s">
        <v>730</v>
      </c>
      <c r="C37" s="16" t="s">
        <v>808</v>
      </c>
      <c r="D37" s="16" t="s">
        <v>807</v>
      </c>
      <c r="E37" s="16">
        <v>0.625</v>
      </c>
      <c r="F37" s="57">
        <v>209807</v>
      </c>
      <c r="G37" s="57">
        <v>2.8000000000000001E-2</v>
      </c>
      <c r="H37" s="57">
        <v>3.5999999999999999E-3</v>
      </c>
      <c r="I37" s="58">
        <v>1.6E-15</v>
      </c>
      <c r="J37" s="57">
        <v>20940</v>
      </c>
      <c r="K37" s="57">
        <v>9</v>
      </c>
      <c r="L37" s="57">
        <v>0.02</v>
      </c>
      <c r="M37" s="57">
        <v>0.01</v>
      </c>
      <c r="N37" s="57">
        <v>0.02</v>
      </c>
    </row>
    <row r="38" spans="1:14" x14ac:dyDescent="0.25">
      <c r="A38" s="50" t="s">
        <v>755</v>
      </c>
      <c r="B38" s="16" t="s">
        <v>756</v>
      </c>
      <c r="C38" s="16" t="s">
        <v>807</v>
      </c>
      <c r="D38" s="16" t="s">
        <v>806</v>
      </c>
      <c r="E38" s="16">
        <v>0.43330000000000002</v>
      </c>
      <c r="F38" s="57">
        <v>209435</v>
      </c>
      <c r="G38" s="57">
        <v>2.1999999999999999E-2</v>
      </c>
      <c r="H38" s="57">
        <v>3.3999999999999998E-3</v>
      </c>
      <c r="I38" s="58">
        <v>6.2000000000000006E-11</v>
      </c>
      <c r="J38" s="57">
        <v>20957</v>
      </c>
      <c r="K38" s="57">
        <v>9</v>
      </c>
      <c r="L38" s="57">
        <v>0.02</v>
      </c>
      <c r="M38" s="57">
        <v>0.01</v>
      </c>
      <c r="N38" s="57">
        <v>2.8000000000000001E-2</v>
      </c>
    </row>
    <row r="39" spans="1:14" x14ac:dyDescent="0.25">
      <c r="A39" s="50" t="s">
        <v>711</v>
      </c>
      <c r="B39" s="16" t="s">
        <v>712</v>
      </c>
      <c r="C39" s="16" t="s">
        <v>809</v>
      </c>
      <c r="D39" s="16" t="s">
        <v>806</v>
      </c>
      <c r="E39" s="16">
        <v>0.375</v>
      </c>
      <c r="F39" s="57">
        <v>178874</v>
      </c>
      <c r="G39" s="57">
        <v>2.1999999999999999E-2</v>
      </c>
      <c r="H39" s="57">
        <v>4.0000000000000001E-3</v>
      </c>
      <c r="I39" s="58">
        <v>2.6000000000000001E-8</v>
      </c>
      <c r="J39" s="57">
        <v>15402</v>
      </c>
      <c r="K39" s="57">
        <v>8</v>
      </c>
      <c r="L39" s="57">
        <v>0.03</v>
      </c>
      <c r="M39" s="57">
        <v>0.01</v>
      </c>
      <c r="N39" s="57">
        <v>8.9999999999999993E-3</v>
      </c>
    </row>
    <row r="40" spans="1:14" x14ac:dyDescent="0.25">
      <c r="A40" s="50" t="s">
        <v>763</v>
      </c>
      <c r="B40" s="16" t="s">
        <v>764</v>
      </c>
      <c r="C40" s="16" t="s">
        <v>806</v>
      </c>
      <c r="D40" s="16" t="s">
        <v>807</v>
      </c>
      <c r="E40" s="16">
        <v>0.45829999999999999</v>
      </c>
      <c r="F40" s="57">
        <v>203401</v>
      </c>
      <c r="G40" s="57">
        <v>2.7E-2</v>
      </c>
      <c r="H40" s="57">
        <v>3.3999999999999998E-3</v>
      </c>
      <c r="I40" s="58">
        <v>4.3999999999999997E-15</v>
      </c>
      <c r="J40" s="57">
        <v>20958</v>
      </c>
      <c r="K40" s="57">
        <v>9</v>
      </c>
      <c r="L40" s="57">
        <v>0.01</v>
      </c>
      <c r="M40" s="57">
        <v>0.01</v>
      </c>
      <c r="N40" s="57">
        <v>0.17199999999999999</v>
      </c>
    </row>
    <row r="41" spans="1:14" x14ac:dyDescent="0.25">
      <c r="A41" s="50" t="s">
        <v>777</v>
      </c>
      <c r="B41" s="16" t="s">
        <v>778</v>
      </c>
      <c r="C41" s="16" t="s">
        <v>807</v>
      </c>
      <c r="D41" s="16" t="s">
        <v>806</v>
      </c>
      <c r="E41" s="16">
        <v>0.29170000000000001</v>
      </c>
      <c r="F41" s="57">
        <v>209827</v>
      </c>
      <c r="G41" s="57">
        <v>2.7E-2</v>
      </c>
      <c r="H41" s="57">
        <v>3.5999999999999999E-3</v>
      </c>
      <c r="I41" s="58">
        <v>4.7000000000000002E-14</v>
      </c>
      <c r="J41" s="57">
        <v>20960</v>
      </c>
      <c r="K41" s="57">
        <v>9</v>
      </c>
      <c r="L41" s="57">
        <v>0.01</v>
      </c>
      <c r="M41" s="57">
        <v>0.01</v>
      </c>
      <c r="N41" s="57">
        <v>0.17799999999999999</v>
      </c>
    </row>
    <row r="42" spans="1:14" x14ac:dyDescent="0.25">
      <c r="A42" s="50" t="s">
        <v>713</v>
      </c>
      <c r="B42" s="16" t="s">
        <v>714</v>
      </c>
      <c r="C42" s="16" t="s">
        <v>807</v>
      </c>
      <c r="D42" s="16" t="s">
        <v>809</v>
      </c>
      <c r="E42" s="16">
        <v>0.52500000000000002</v>
      </c>
      <c r="F42" s="57">
        <v>208263</v>
      </c>
      <c r="G42" s="57">
        <v>2.3E-2</v>
      </c>
      <c r="H42" s="57">
        <v>3.3999999999999998E-3</v>
      </c>
      <c r="I42" s="58">
        <v>4.4000000000000003E-11</v>
      </c>
      <c r="J42" s="57">
        <v>20891</v>
      </c>
      <c r="K42" s="57">
        <v>9</v>
      </c>
      <c r="L42" s="57">
        <v>0.01</v>
      </c>
      <c r="M42" s="57">
        <v>0.01</v>
      </c>
      <c r="N42" s="57">
        <v>0.13600000000000001</v>
      </c>
    </row>
    <row r="43" spans="1:14" x14ac:dyDescent="0.25">
      <c r="A43" s="50" t="s">
        <v>717</v>
      </c>
      <c r="B43" s="16" t="s">
        <v>718</v>
      </c>
      <c r="C43" s="16" t="s">
        <v>809</v>
      </c>
      <c r="D43" s="16" t="s">
        <v>808</v>
      </c>
      <c r="E43" s="16">
        <v>0.25829999999999997</v>
      </c>
      <c r="F43" s="57">
        <v>195215</v>
      </c>
      <c r="G43" s="57">
        <v>2.5999999999999999E-2</v>
      </c>
      <c r="H43" s="57">
        <v>4.1999999999999997E-3</v>
      </c>
      <c r="I43" s="58">
        <v>3.7000000000000001E-10</v>
      </c>
      <c r="J43" s="57">
        <v>20924</v>
      </c>
      <c r="K43" s="57">
        <v>9</v>
      </c>
      <c r="L43" s="57">
        <v>0.01</v>
      </c>
      <c r="M43" s="57">
        <v>0.01</v>
      </c>
      <c r="N43" s="57">
        <v>0.378</v>
      </c>
    </row>
    <row r="44" spans="1:14" x14ac:dyDescent="0.25">
      <c r="A44" s="50" t="s">
        <v>719</v>
      </c>
      <c r="B44" s="16" t="s">
        <v>720</v>
      </c>
      <c r="C44" s="16" t="s">
        <v>807</v>
      </c>
      <c r="D44" s="16" t="s">
        <v>806</v>
      </c>
      <c r="E44" s="16">
        <v>0.74170000000000003</v>
      </c>
      <c r="F44" s="57">
        <v>209766</v>
      </c>
      <c r="G44" s="57">
        <v>2.1999999999999999E-2</v>
      </c>
      <c r="H44" s="57">
        <v>4.0000000000000001E-3</v>
      </c>
      <c r="I44" s="58">
        <v>7.4000000000000001E-8</v>
      </c>
      <c r="J44" s="57">
        <v>20956</v>
      </c>
      <c r="K44" s="57">
        <v>9</v>
      </c>
      <c r="L44" s="57">
        <v>0.01</v>
      </c>
      <c r="M44" s="57">
        <v>0.01</v>
      </c>
      <c r="N44" s="57">
        <v>0.151</v>
      </c>
    </row>
    <row r="45" spans="1:14" x14ac:dyDescent="0.25">
      <c r="A45" s="50" t="s">
        <v>725</v>
      </c>
      <c r="B45" s="16" t="s">
        <v>726</v>
      </c>
      <c r="C45" s="16" t="s">
        <v>807</v>
      </c>
      <c r="D45" s="16" t="s">
        <v>806</v>
      </c>
      <c r="E45" s="16">
        <v>0.68330000000000002</v>
      </c>
      <c r="F45" s="57">
        <v>209642</v>
      </c>
      <c r="G45" s="57">
        <v>1.4E-2</v>
      </c>
      <c r="H45" s="57">
        <v>3.5000000000000001E-3</v>
      </c>
      <c r="I45" s="57" t="s">
        <v>820</v>
      </c>
      <c r="J45" s="57">
        <v>20926</v>
      </c>
      <c r="K45" s="57">
        <v>9</v>
      </c>
      <c r="L45" s="57">
        <v>0.02</v>
      </c>
      <c r="M45" s="57">
        <v>0.01</v>
      </c>
      <c r="N45" s="57">
        <v>1.4999999999999999E-2</v>
      </c>
    </row>
    <row r="46" spans="1:14" x14ac:dyDescent="0.25">
      <c r="A46" s="50" t="s">
        <v>734</v>
      </c>
      <c r="B46" s="16" t="s">
        <v>735</v>
      </c>
      <c r="C46" s="16" t="s">
        <v>807</v>
      </c>
      <c r="D46" s="16" t="s">
        <v>806</v>
      </c>
      <c r="E46" s="16">
        <v>0.1583</v>
      </c>
      <c r="F46" s="57">
        <v>208374</v>
      </c>
      <c r="G46" s="57">
        <v>0.03</v>
      </c>
      <c r="H46" s="57">
        <v>5.3E-3</v>
      </c>
      <c r="I46" s="58">
        <v>8.7999999999999994E-9</v>
      </c>
      <c r="J46" s="57">
        <v>20949</v>
      </c>
      <c r="K46" s="57">
        <v>9</v>
      </c>
      <c r="L46" s="57">
        <v>0.01</v>
      </c>
      <c r="M46" s="57">
        <v>0.01</v>
      </c>
      <c r="N46" s="57">
        <v>0.43099999999999999</v>
      </c>
    </row>
    <row r="47" spans="1:14" x14ac:dyDescent="0.25">
      <c r="A47" s="50" t="s">
        <v>731</v>
      </c>
      <c r="B47" s="16" t="s">
        <v>732</v>
      </c>
      <c r="C47" s="16" t="s">
        <v>808</v>
      </c>
      <c r="D47" s="16" t="s">
        <v>809</v>
      </c>
      <c r="E47" s="16">
        <v>0.85</v>
      </c>
      <c r="F47" s="57">
        <v>208255</v>
      </c>
      <c r="G47" s="57">
        <v>2.5999999999999999E-2</v>
      </c>
      <c r="H47" s="57">
        <v>4.3E-3</v>
      </c>
      <c r="I47" s="58">
        <v>1.2E-9</v>
      </c>
      <c r="J47" s="57">
        <v>17691</v>
      </c>
      <c r="K47" s="57">
        <v>8</v>
      </c>
      <c r="L47" s="57">
        <v>0.04</v>
      </c>
      <c r="M47" s="57">
        <v>0.01</v>
      </c>
      <c r="N47" s="50" t="s">
        <v>469</v>
      </c>
    </row>
    <row r="48" spans="1:14" x14ac:dyDescent="0.25">
      <c r="A48" s="50" t="s">
        <v>742</v>
      </c>
      <c r="B48" s="16" t="s">
        <v>743</v>
      </c>
      <c r="C48" s="16" t="s">
        <v>807</v>
      </c>
      <c r="D48" s="16" t="s">
        <v>806</v>
      </c>
      <c r="E48" s="16">
        <v>0.51670000000000005</v>
      </c>
      <c r="F48" s="57">
        <v>209977</v>
      </c>
      <c r="G48" s="57">
        <v>1.7999999999999999E-2</v>
      </c>
      <c r="H48" s="57">
        <v>3.3999999999999998E-3</v>
      </c>
      <c r="I48" s="58">
        <v>1.4000000000000001E-7</v>
      </c>
      <c r="J48" s="57">
        <v>20956</v>
      </c>
      <c r="K48" s="57">
        <v>9</v>
      </c>
      <c r="L48" s="57">
        <v>-0.01</v>
      </c>
      <c r="M48" s="57">
        <v>0.01</v>
      </c>
      <c r="N48" s="57">
        <v>0.1</v>
      </c>
    </row>
    <row r="49" spans="1:14" x14ac:dyDescent="0.25">
      <c r="A49" s="50" t="s">
        <v>691</v>
      </c>
      <c r="B49" s="16" t="s">
        <v>692</v>
      </c>
      <c r="C49" s="16" t="s">
        <v>809</v>
      </c>
      <c r="D49" s="16" t="s">
        <v>808</v>
      </c>
      <c r="E49" s="16">
        <v>0.67500000000000004</v>
      </c>
      <c r="F49" s="57">
        <v>207867</v>
      </c>
      <c r="G49" s="57">
        <v>2.5000000000000001E-2</v>
      </c>
      <c r="H49" s="57">
        <v>4.0000000000000001E-3</v>
      </c>
      <c r="I49" s="58">
        <v>7.2999999999999996E-10</v>
      </c>
      <c r="J49" s="57">
        <v>20946</v>
      </c>
      <c r="K49" s="57">
        <v>9</v>
      </c>
      <c r="L49" s="57">
        <v>0.03</v>
      </c>
      <c r="M49" s="57">
        <v>0.01</v>
      </c>
      <c r="N49" s="57">
        <v>7.0000000000000001E-3</v>
      </c>
    </row>
    <row r="50" spans="1:14" x14ac:dyDescent="0.25">
      <c r="A50" s="50" t="s">
        <v>709</v>
      </c>
      <c r="B50" s="16" t="s">
        <v>710</v>
      </c>
      <c r="C50" s="16" t="s">
        <v>807</v>
      </c>
      <c r="D50" s="16" t="s">
        <v>806</v>
      </c>
      <c r="E50" s="16">
        <v>0.19170000000000001</v>
      </c>
      <c r="F50" s="57">
        <v>208181</v>
      </c>
      <c r="G50" s="57">
        <v>2.4E-2</v>
      </c>
      <c r="H50" s="57">
        <v>4.4999999999999997E-3</v>
      </c>
      <c r="I50" s="58">
        <v>7.1E-8</v>
      </c>
      <c r="J50" s="57">
        <v>5533</v>
      </c>
      <c r="K50" s="57">
        <v>1</v>
      </c>
      <c r="L50" s="57">
        <v>0.01</v>
      </c>
      <c r="M50" s="57">
        <v>0.02</v>
      </c>
      <c r="N50" s="57">
        <v>0.65</v>
      </c>
    </row>
    <row r="51" spans="1:14" x14ac:dyDescent="0.25">
      <c r="A51" s="50" t="s">
        <v>751</v>
      </c>
      <c r="B51" s="16" t="s">
        <v>752</v>
      </c>
      <c r="C51" s="16" t="s">
        <v>809</v>
      </c>
      <c r="D51" s="16" t="s">
        <v>808</v>
      </c>
      <c r="E51" s="16">
        <v>0.35830000000000001</v>
      </c>
      <c r="F51" s="57">
        <v>209941</v>
      </c>
      <c r="G51" s="57">
        <v>2.7E-2</v>
      </c>
      <c r="H51" s="57">
        <v>3.5999999999999999E-3</v>
      </c>
      <c r="I51" s="58">
        <v>3.2999999999999998E-14</v>
      </c>
      <c r="J51" s="57">
        <v>20958</v>
      </c>
      <c r="K51" s="57">
        <v>9</v>
      </c>
      <c r="L51" s="57">
        <v>0.02</v>
      </c>
      <c r="M51" s="57">
        <v>0.01</v>
      </c>
      <c r="N51" s="57">
        <v>7.0000000000000007E-2</v>
      </c>
    </row>
    <row r="52" spans="1:14" ht="15.75" thickBot="1" x14ac:dyDescent="0.3">
      <c r="A52" s="51" t="s">
        <v>705</v>
      </c>
      <c r="B52" s="16" t="s">
        <v>706</v>
      </c>
      <c r="C52" s="197" t="s">
        <v>809</v>
      </c>
      <c r="D52" s="197" t="s">
        <v>808</v>
      </c>
      <c r="E52" s="197">
        <v>0.48330000000000001</v>
      </c>
      <c r="F52" s="59">
        <v>209925</v>
      </c>
      <c r="G52" s="59">
        <v>1.7999999999999999E-2</v>
      </c>
      <c r="H52" s="59">
        <v>3.3999999999999998E-3</v>
      </c>
      <c r="I52" s="60">
        <v>4.4999999999999999E-8</v>
      </c>
      <c r="J52" s="59">
        <v>20958</v>
      </c>
      <c r="K52" s="59">
        <v>9</v>
      </c>
      <c r="L52" s="59">
        <v>0.01</v>
      </c>
      <c r="M52" s="59">
        <v>0.01</v>
      </c>
      <c r="N52" s="59">
        <v>0.104</v>
      </c>
    </row>
    <row r="53" spans="1:14" x14ac:dyDescent="0.25">
      <c r="A53" s="52"/>
      <c r="B53" s="200"/>
    </row>
  </sheetData>
  <mergeCells count="2">
    <mergeCell ref="F2:I2"/>
    <mergeCell ref="J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ST1</vt:lpstr>
      <vt:lpstr>ST2</vt:lpstr>
      <vt:lpstr>ST3</vt:lpstr>
      <vt:lpstr>ST4</vt:lpstr>
      <vt:lpstr>ST5</vt:lpstr>
      <vt:lpstr>ST6</vt:lpstr>
      <vt:lpstr>ST7</vt:lpstr>
      <vt:lpstr>ST8</vt:lpstr>
      <vt:lpstr>ST9</vt:lpstr>
      <vt:lpstr>ST10</vt:lpstr>
      <vt:lpstr>ST11</vt:lpstr>
      <vt:lpstr>ST12</vt:lpstr>
      <vt:lpstr>ST13</vt:lpstr>
      <vt:lpstr>ST14</vt:lpstr>
      <vt:lpstr>ST15</vt:lpstr>
      <vt:lpstr>ST16</vt:lpstr>
      <vt:lpstr>ST17</vt:lpstr>
      <vt:lpstr>ST18</vt:lpstr>
    </vt:vector>
  </TitlesOfParts>
  <Company>UCL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JCB Penny</cp:lastModifiedBy>
  <dcterms:created xsi:type="dcterms:W3CDTF">2015-10-27T16:19:04Z</dcterms:created>
  <dcterms:modified xsi:type="dcterms:W3CDTF">2017-04-04T15:44:01Z</dcterms:modified>
</cp:coreProperties>
</file>