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sk19.campus.gla.ac.uk\SSD_Home_Data_Y\lb117a\Desktop\"/>
    </mc:Choice>
  </mc:AlternateContent>
  <xr:revisionPtr revIDLastSave="0" documentId="8_{04C29F6F-83B2-4234-9818-2250D9BCAFF0}" xr6:coauthVersionLast="41" xr6:coauthVersionMax="41" xr10:uidLastSave="{00000000-0000-0000-0000-000000000000}"/>
  <bookViews>
    <workbookView xWindow="2655" yWindow="3390" windowWidth="21600" windowHeight="12105" xr2:uid="{00000000-000D-0000-FFFF-FFFF00000000}"/>
  </bookViews>
  <sheets>
    <sheet name="West" sheetId="1" r:id="rId1"/>
    <sheet name="West avg" sheetId="3" r:id="rId2"/>
    <sheet name="East" sheetId="5" r:id="rId3"/>
    <sheet name="East avg" sheetId="4" r:id="rId4"/>
  </sheets>
  <definedNames>
    <definedName name="_xlnm._FilterDatabase" localSheetId="2" hidden="1">East!$D$1:$D$54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B11" i="4" l="1"/>
  <c r="B10" i="4"/>
  <c r="B9" i="4"/>
  <c r="B8" i="4"/>
  <c r="B7" i="4"/>
  <c r="B6" i="4"/>
  <c r="B5" i="4"/>
  <c r="B4" i="4"/>
  <c r="B3" i="4"/>
  <c r="B2" i="4"/>
  <c r="K2" i="4"/>
  <c r="K3" i="4"/>
  <c r="K4" i="4"/>
  <c r="K5" i="4"/>
  <c r="K6" i="4"/>
  <c r="K7" i="4"/>
  <c r="K8" i="4"/>
  <c r="K9" i="4"/>
  <c r="K10" i="4"/>
  <c r="K11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S6" i="4"/>
  <c r="R6" i="4"/>
  <c r="Q6" i="4"/>
  <c r="O6" i="4"/>
  <c r="N6" i="4"/>
  <c r="M6" i="4"/>
  <c r="S5" i="4"/>
  <c r="R5" i="4"/>
  <c r="Q5" i="4"/>
  <c r="O5" i="4"/>
  <c r="N5" i="4"/>
  <c r="M5" i="4"/>
  <c r="S4" i="4"/>
  <c r="R4" i="4"/>
  <c r="Q4" i="4"/>
  <c r="O4" i="4"/>
  <c r="N4" i="4"/>
  <c r="M4" i="4"/>
  <c r="S3" i="4"/>
  <c r="R3" i="4"/>
  <c r="Q3" i="4"/>
  <c r="O3" i="4"/>
  <c r="N3" i="4"/>
  <c r="M3" i="4"/>
  <c r="S2" i="4"/>
  <c r="R2" i="4"/>
  <c r="Q2" i="4"/>
  <c r="O2" i="4"/>
  <c r="N2" i="4"/>
  <c r="M2" i="4"/>
  <c r="J2" i="4"/>
  <c r="J3" i="4"/>
  <c r="J4" i="4"/>
  <c r="J5" i="4"/>
  <c r="J6" i="4"/>
  <c r="J7" i="4"/>
  <c r="J8" i="4"/>
  <c r="J9" i="4"/>
  <c r="J10" i="4"/>
  <c r="J11" i="4"/>
  <c r="I2" i="4"/>
  <c r="I3" i="4"/>
  <c r="I4" i="4"/>
  <c r="I5" i="4"/>
  <c r="I6" i="4"/>
  <c r="I7" i="4"/>
  <c r="I8" i="4"/>
  <c r="I9" i="4"/>
  <c r="I10" i="4"/>
  <c r="I11" i="4"/>
  <c r="F2" i="4"/>
  <c r="G2" i="4"/>
  <c r="F3" i="4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E10" i="4"/>
  <c r="E7" i="4"/>
  <c r="E8" i="4"/>
  <c r="E9" i="4"/>
  <c r="E11" i="4"/>
  <c r="E6" i="4"/>
  <c r="E5" i="4"/>
  <c r="E4" i="4"/>
  <c r="E3" i="4"/>
  <c r="E2" i="4"/>
  <c r="R2" i="1" l="1"/>
  <c r="J2" i="1"/>
  <c r="N2" i="1" l="1"/>
  <c r="J2" i="5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" i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2" i="5"/>
  <c r="K54" i="5"/>
  <c r="J54" i="5"/>
  <c r="N54" i="5" s="1"/>
  <c r="K53" i="5"/>
  <c r="O53" i="5" s="1"/>
  <c r="S53" i="5" s="1"/>
  <c r="J53" i="5"/>
  <c r="K52" i="5"/>
  <c r="J52" i="5"/>
  <c r="N52" i="5" s="1"/>
  <c r="R52" i="5" s="1"/>
  <c r="K51" i="5"/>
  <c r="O51" i="5" s="1"/>
  <c r="S51" i="5" s="1"/>
  <c r="J51" i="5"/>
  <c r="K50" i="5"/>
  <c r="O50" i="5" s="1"/>
  <c r="S50" i="5" s="1"/>
  <c r="J50" i="5"/>
  <c r="N50" i="5" s="1"/>
  <c r="K49" i="5"/>
  <c r="J49" i="5"/>
  <c r="K48" i="5"/>
  <c r="J48" i="5"/>
  <c r="K47" i="5"/>
  <c r="O47" i="5" s="1"/>
  <c r="S47" i="5" s="1"/>
  <c r="J47" i="5"/>
  <c r="K46" i="5"/>
  <c r="O46" i="5" s="1"/>
  <c r="S46" i="5" s="1"/>
  <c r="J46" i="5"/>
  <c r="N46" i="5" s="1"/>
  <c r="K45" i="5"/>
  <c r="J45" i="5"/>
  <c r="N45" i="5" s="1"/>
  <c r="K44" i="5"/>
  <c r="J44" i="5"/>
  <c r="K43" i="5"/>
  <c r="O43" i="5" s="1"/>
  <c r="S43" i="5" s="1"/>
  <c r="J43" i="5"/>
  <c r="K42" i="5"/>
  <c r="O42" i="5" s="1"/>
  <c r="S42" i="5" s="1"/>
  <c r="J42" i="5"/>
  <c r="N42" i="5" s="1"/>
  <c r="K41" i="5"/>
  <c r="J41" i="5"/>
  <c r="K40" i="5"/>
  <c r="J40" i="5"/>
  <c r="K39" i="5"/>
  <c r="O39" i="5" s="1"/>
  <c r="S39" i="5" s="1"/>
  <c r="J39" i="5"/>
  <c r="K38" i="5"/>
  <c r="J38" i="5"/>
  <c r="N38" i="5" s="1"/>
  <c r="K37" i="5"/>
  <c r="J37" i="5"/>
  <c r="K36" i="5"/>
  <c r="J36" i="5"/>
  <c r="K35" i="5"/>
  <c r="O35" i="5" s="1"/>
  <c r="S35" i="5" s="1"/>
  <c r="J35" i="5"/>
  <c r="K34" i="5"/>
  <c r="O34" i="5" s="1"/>
  <c r="S34" i="5" s="1"/>
  <c r="J34" i="5"/>
  <c r="K33" i="5"/>
  <c r="J33" i="5"/>
  <c r="N33" i="5" s="1"/>
  <c r="K32" i="5"/>
  <c r="J32" i="5"/>
  <c r="K31" i="5"/>
  <c r="O31" i="5" s="1"/>
  <c r="S31" i="5" s="1"/>
  <c r="J31" i="5"/>
  <c r="K30" i="5"/>
  <c r="J30" i="5"/>
  <c r="K29" i="5"/>
  <c r="J29" i="5"/>
  <c r="N29" i="5" s="1"/>
  <c r="R29" i="5" s="1"/>
  <c r="K28" i="5"/>
  <c r="O28" i="5" s="1"/>
  <c r="S28" i="5" s="1"/>
  <c r="J28" i="5"/>
  <c r="K27" i="5"/>
  <c r="O27" i="5" s="1"/>
  <c r="S27" i="5" s="1"/>
  <c r="J27" i="5"/>
  <c r="K26" i="5"/>
  <c r="J26" i="5"/>
  <c r="N26" i="5" s="1"/>
  <c r="K25" i="5"/>
  <c r="O25" i="5" s="1"/>
  <c r="S25" i="5" s="1"/>
  <c r="J25" i="5"/>
  <c r="K24" i="5"/>
  <c r="J24" i="5"/>
  <c r="N24" i="5" s="1"/>
  <c r="R24" i="5" s="1"/>
  <c r="K23" i="5"/>
  <c r="O23" i="5" s="1"/>
  <c r="S23" i="5" s="1"/>
  <c r="J23" i="5"/>
  <c r="K22" i="5"/>
  <c r="J22" i="5"/>
  <c r="N22" i="5" s="1"/>
  <c r="K21" i="5"/>
  <c r="J21" i="5"/>
  <c r="K20" i="5"/>
  <c r="J20" i="5"/>
  <c r="N20" i="5" s="1"/>
  <c r="R20" i="5" s="1"/>
  <c r="K19" i="5"/>
  <c r="O19" i="5" s="1"/>
  <c r="S19" i="5" s="1"/>
  <c r="J19" i="5"/>
  <c r="K18" i="5"/>
  <c r="J18" i="5"/>
  <c r="N18" i="5" s="1"/>
  <c r="K17" i="5"/>
  <c r="O17" i="5" s="1"/>
  <c r="S17" i="5" s="1"/>
  <c r="J17" i="5"/>
  <c r="K16" i="5"/>
  <c r="J16" i="5"/>
  <c r="K15" i="5"/>
  <c r="O15" i="5" s="1"/>
  <c r="S15" i="5" s="1"/>
  <c r="J15" i="5"/>
  <c r="K14" i="5"/>
  <c r="J14" i="5"/>
  <c r="N14" i="5" s="1"/>
  <c r="K13" i="5"/>
  <c r="O13" i="5" s="1"/>
  <c r="S13" i="5" s="1"/>
  <c r="J13" i="5"/>
  <c r="K12" i="5"/>
  <c r="J12" i="5"/>
  <c r="N12" i="5" s="1"/>
  <c r="R12" i="5" s="1"/>
  <c r="K11" i="5"/>
  <c r="O11" i="5" s="1"/>
  <c r="S11" i="5" s="1"/>
  <c r="J11" i="5"/>
  <c r="K10" i="5"/>
  <c r="O10" i="5" s="1"/>
  <c r="S10" i="5" s="1"/>
  <c r="J10" i="5"/>
  <c r="K9" i="5"/>
  <c r="O9" i="5" s="1"/>
  <c r="S9" i="5" s="1"/>
  <c r="J9" i="5"/>
  <c r="K8" i="5"/>
  <c r="J8" i="5"/>
  <c r="N8" i="5" s="1"/>
  <c r="K7" i="5"/>
  <c r="O7" i="5" s="1"/>
  <c r="S7" i="5" s="1"/>
  <c r="J7" i="5"/>
  <c r="K6" i="5"/>
  <c r="J6" i="5"/>
  <c r="N6" i="5" s="1"/>
  <c r="R6" i="5" s="1"/>
  <c r="K5" i="5"/>
  <c r="O5" i="5" s="1"/>
  <c r="S5" i="5" s="1"/>
  <c r="J5" i="5"/>
  <c r="K4" i="5"/>
  <c r="J4" i="5"/>
  <c r="N4" i="5" s="1"/>
  <c r="K3" i="5"/>
  <c r="O3" i="5" s="1"/>
  <c r="S3" i="5" s="1"/>
  <c r="J3" i="5"/>
  <c r="K2" i="5"/>
  <c r="G5" i="3" l="1"/>
  <c r="G10" i="3"/>
  <c r="G6" i="3"/>
  <c r="G2" i="3"/>
  <c r="G9" i="3"/>
  <c r="G8" i="3"/>
  <c r="G4" i="3"/>
  <c r="G11" i="3"/>
  <c r="G7" i="3"/>
  <c r="G3" i="3"/>
  <c r="L30" i="5"/>
  <c r="O4" i="5"/>
  <c r="S4" i="5" s="1"/>
  <c r="N2" i="5"/>
  <c r="O14" i="5"/>
  <c r="S14" i="5" s="1"/>
  <c r="O38" i="5"/>
  <c r="S38" i="5" s="1"/>
  <c r="N48" i="5"/>
  <c r="R48" i="5" s="1"/>
  <c r="L17" i="5"/>
  <c r="L32" i="5"/>
  <c r="L3" i="5"/>
  <c r="L13" i="5"/>
  <c r="N16" i="5"/>
  <c r="R16" i="5" s="1"/>
  <c r="O26" i="5"/>
  <c r="S26" i="5" s="1"/>
  <c r="N28" i="5"/>
  <c r="P28" i="5" s="1"/>
  <c r="N32" i="5"/>
  <c r="R32" i="5" s="1"/>
  <c r="L37" i="5"/>
  <c r="N41" i="5"/>
  <c r="R41" i="5" s="1"/>
  <c r="N44" i="5"/>
  <c r="R44" i="5" s="1"/>
  <c r="N49" i="5"/>
  <c r="R49" i="5" s="1"/>
  <c r="O33" i="5"/>
  <c r="S33" i="5" s="1"/>
  <c r="O45" i="5"/>
  <c r="S45" i="5" s="1"/>
  <c r="N7" i="5"/>
  <c r="R7" i="5" s="1"/>
  <c r="T7" i="5" s="1"/>
  <c r="N13" i="5"/>
  <c r="O21" i="5"/>
  <c r="S21" i="5" s="1"/>
  <c r="L25" i="5"/>
  <c r="O30" i="5"/>
  <c r="S30" i="5" s="1"/>
  <c r="L33" i="5"/>
  <c r="N37" i="5"/>
  <c r="R37" i="5" s="1"/>
  <c r="O41" i="5"/>
  <c r="S41" i="5" s="1"/>
  <c r="L45" i="5"/>
  <c r="L49" i="5"/>
  <c r="O49" i="5"/>
  <c r="S49" i="5" s="1"/>
  <c r="N53" i="5"/>
  <c r="R53" i="5" s="1"/>
  <c r="N21" i="5"/>
  <c r="R21" i="5" s="1"/>
  <c r="N30" i="5"/>
  <c r="N3" i="5"/>
  <c r="R3" i="5" s="1"/>
  <c r="T3" i="5" s="1"/>
  <c r="N11" i="5"/>
  <c r="L21" i="5"/>
  <c r="O22" i="5"/>
  <c r="S22" i="5" s="1"/>
  <c r="O37" i="5"/>
  <c r="S37" i="5" s="1"/>
  <c r="N40" i="5"/>
  <c r="R40" i="5" s="1"/>
  <c r="L41" i="5"/>
  <c r="L53" i="5"/>
  <c r="L7" i="5"/>
  <c r="O8" i="5"/>
  <c r="S8" i="5" s="1"/>
  <c r="O18" i="5"/>
  <c r="S18" i="5" s="1"/>
  <c r="N25" i="5"/>
  <c r="R25" i="5" s="1"/>
  <c r="N36" i="5"/>
  <c r="R36" i="5" s="1"/>
  <c r="O54" i="5"/>
  <c r="S54" i="5" s="1"/>
  <c r="R8" i="5"/>
  <c r="R4" i="5"/>
  <c r="P4" i="5"/>
  <c r="R22" i="5"/>
  <c r="L2" i="5"/>
  <c r="L6" i="5"/>
  <c r="R14" i="5"/>
  <c r="R18" i="5"/>
  <c r="N23" i="5"/>
  <c r="L23" i="5"/>
  <c r="R26" i="5"/>
  <c r="R42" i="5"/>
  <c r="P42" i="5"/>
  <c r="N15" i="5"/>
  <c r="N35" i="5"/>
  <c r="L35" i="5"/>
  <c r="O2" i="5"/>
  <c r="S2" i="5" s="1"/>
  <c r="L5" i="5"/>
  <c r="O6" i="5"/>
  <c r="S6" i="5" s="1"/>
  <c r="L9" i="5"/>
  <c r="N9" i="5"/>
  <c r="N10" i="5"/>
  <c r="L10" i="5"/>
  <c r="L15" i="5"/>
  <c r="L16" i="5"/>
  <c r="O16" i="5"/>
  <c r="S16" i="5" s="1"/>
  <c r="N17" i="5"/>
  <c r="O20" i="5"/>
  <c r="S20" i="5" s="1"/>
  <c r="L20" i="5"/>
  <c r="N27" i="5"/>
  <c r="L27" i="5"/>
  <c r="O44" i="5"/>
  <c r="S44" i="5" s="1"/>
  <c r="L44" i="5"/>
  <c r="N19" i="5"/>
  <c r="L19" i="5"/>
  <c r="O52" i="5"/>
  <c r="S52" i="5" s="1"/>
  <c r="L52" i="5"/>
  <c r="N5" i="5"/>
  <c r="L4" i="5"/>
  <c r="L8" i="5"/>
  <c r="L11" i="5"/>
  <c r="L12" i="5"/>
  <c r="O12" i="5"/>
  <c r="S12" i="5" s="1"/>
  <c r="O24" i="5"/>
  <c r="S24" i="5" s="1"/>
  <c r="L24" i="5"/>
  <c r="N31" i="5"/>
  <c r="L31" i="5"/>
  <c r="R50" i="5"/>
  <c r="P50" i="5"/>
  <c r="O32" i="5"/>
  <c r="S32" i="5" s="1"/>
  <c r="R33" i="5"/>
  <c r="N39" i="5"/>
  <c r="L39" i="5"/>
  <c r="R45" i="5"/>
  <c r="R46" i="5"/>
  <c r="P46" i="5"/>
  <c r="O48" i="5"/>
  <c r="S48" i="5" s="1"/>
  <c r="L48" i="5"/>
  <c r="N34" i="5"/>
  <c r="L34" i="5"/>
  <c r="O36" i="5"/>
  <c r="S36" i="5" s="1"/>
  <c r="L36" i="5"/>
  <c r="N43" i="5"/>
  <c r="L43" i="5"/>
  <c r="N51" i="5"/>
  <c r="L51" i="5"/>
  <c r="L14" i="5"/>
  <c r="L18" i="5"/>
  <c r="L22" i="5"/>
  <c r="L26" i="5"/>
  <c r="L28" i="5"/>
  <c r="L29" i="5"/>
  <c r="O29" i="5"/>
  <c r="S29" i="5" s="1"/>
  <c r="R38" i="5"/>
  <c r="O40" i="5"/>
  <c r="S40" i="5" s="1"/>
  <c r="L40" i="5"/>
  <c r="N47" i="5"/>
  <c r="L47" i="5"/>
  <c r="R54" i="5"/>
  <c r="L38" i="5"/>
  <c r="L42" i="5"/>
  <c r="L46" i="5"/>
  <c r="L50" i="5"/>
  <c r="L54" i="5"/>
  <c r="P52" i="5" l="1"/>
  <c r="P14" i="5"/>
  <c r="R2" i="5"/>
  <c r="T2" i="5" s="1"/>
  <c r="P53" i="5"/>
  <c r="T20" i="5"/>
  <c r="P3" i="5"/>
  <c r="P45" i="5"/>
  <c r="P26" i="5"/>
  <c r="P38" i="5"/>
  <c r="T48" i="5"/>
  <c r="P41" i="5"/>
  <c r="P33" i="5"/>
  <c r="T52" i="5"/>
  <c r="T24" i="5"/>
  <c r="P25" i="5"/>
  <c r="P7" i="5"/>
  <c r="P49" i="5"/>
  <c r="R28" i="5"/>
  <c r="P48" i="5"/>
  <c r="P8" i="5"/>
  <c r="P37" i="5"/>
  <c r="P44" i="5"/>
  <c r="P21" i="5"/>
  <c r="P11" i="5"/>
  <c r="R11" i="5"/>
  <c r="T44" i="5"/>
  <c r="P22" i="5"/>
  <c r="P18" i="5"/>
  <c r="P54" i="5"/>
  <c r="P20" i="5"/>
  <c r="R30" i="5"/>
  <c r="P30" i="5"/>
  <c r="R13" i="5"/>
  <c r="P13" i="5"/>
  <c r="T37" i="5"/>
  <c r="T33" i="5"/>
  <c r="R31" i="5"/>
  <c r="P31" i="5"/>
  <c r="T32" i="5"/>
  <c r="T16" i="5"/>
  <c r="R10" i="5"/>
  <c r="P10" i="5"/>
  <c r="T54" i="5"/>
  <c r="R51" i="5"/>
  <c r="P51" i="5"/>
  <c r="R43" i="5"/>
  <c r="P43" i="5"/>
  <c r="R34" i="5"/>
  <c r="P34" i="5"/>
  <c r="P40" i="5"/>
  <c r="T36" i="5"/>
  <c r="T21" i="5"/>
  <c r="P32" i="5"/>
  <c r="P24" i="5"/>
  <c r="T12" i="5"/>
  <c r="P9" i="5"/>
  <c r="R9" i="5"/>
  <c r="R35" i="5"/>
  <c r="P35" i="5"/>
  <c r="T18" i="5"/>
  <c r="T22" i="5"/>
  <c r="P2" i="5"/>
  <c r="T4" i="5"/>
  <c r="T45" i="5"/>
  <c r="T25" i="5"/>
  <c r="T38" i="5"/>
  <c r="T46" i="5"/>
  <c r="T50" i="5"/>
  <c r="T6" i="5"/>
  <c r="T41" i="5"/>
  <c r="P12" i="5"/>
  <c r="T42" i="5"/>
  <c r="T26" i="5"/>
  <c r="R23" i="5"/>
  <c r="P23" i="5"/>
  <c r="P16" i="5"/>
  <c r="P6" i="5"/>
  <c r="R47" i="5"/>
  <c r="P47" i="5"/>
  <c r="T53" i="5"/>
  <c r="T40" i="5"/>
  <c r="P29" i="5"/>
  <c r="R39" i="5"/>
  <c r="P39" i="5"/>
  <c r="R5" i="5"/>
  <c r="P5" i="5"/>
  <c r="R19" i="5"/>
  <c r="P19" i="5"/>
  <c r="P36" i="5"/>
  <c r="R27" i="5"/>
  <c r="P27" i="5"/>
  <c r="R17" i="5"/>
  <c r="P17" i="5"/>
  <c r="R15" i="5"/>
  <c r="P15" i="5"/>
  <c r="T29" i="5"/>
  <c r="T14" i="5"/>
  <c r="T49" i="5"/>
  <c r="T8" i="5"/>
  <c r="T28" i="5" l="1"/>
  <c r="T30" i="5"/>
  <c r="T13" i="5"/>
  <c r="T11" i="5"/>
  <c r="T17" i="5"/>
  <c r="T19" i="5"/>
  <c r="T39" i="5"/>
  <c r="T34" i="5"/>
  <c r="T51" i="5"/>
  <c r="T10" i="5"/>
  <c r="T15" i="5"/>
  <c r="T35" i="5"/>
  <c r="T27" i="5"/>
  <c r="T5" i="5"/>
  <c r="T47" i="5"/>
  <c r="T23" i="5"/>
  <c r="T9" i="5"/>
  <c r="T43" i="5"/>
  <c r="T31" i="5"/>
  <c r="C3" i="3" l="1"/>
  <c r="E3" i="3"/>
  <c r="F3" i="3"/>
  <c r="C4" i="3"/>
  <c r="E4" i="3"/>
  <c r="F4" i="3"/>
  <c r="C5" i="3"/>
  <c r="E5" i="3"/>
  <c r="F5" i="3"/>
  <c r="C6" i="3"/>
  <c r="E6" i="3"/>
  <c r="F6" i="3"/>
  <c r="C7" i="3"/>
  <c r="E7" i="3"/>
  <c r="F7" i="3"/>
  <c r="C8" i="3"/>
  <c r="E8" i="3"/>
  <c r="F8" i="3"/>
  <c r="C9" i="3"/>
  <c r="E9" i="3"/>
  <c r="F9" i="3"/>
  <c r="C10" i="3"/>
  <c r="E10" i="3"/>
  <c r="F10" i="3"/>
  <c r="C11" i="3"/>
  <c r="E11" i="3"/>
  <c r="F11" i="3"/>
  <c r="B11" i="3"/>
  <c r="B10" i="3"/>
  <c r="B9" i="3"/>
  <c r="B8" i="3"/>
  <c r="B7" i="3"/>
  <c r="B6" i="3"/>
  <c r="B5" i="3"/>
  <c r="B4" i="3"/>
  <c r="B3" i="3"/>
  <c r="B2" i="3"/>
  <c r="C2" i="3"/>
  <c r="E2" i="3"/>
  <c r="F2" i="3"/>
  <c r="J3" i="1" l="1"/>
  <c r="I2" i="3" s="1"/>
  <c r="K3" i="1"/>
  <c r="J4" i="1"/>
  <c r="K4" i="1"/>
  <c r="J5" i="1"/>
  <c r="N5" i="1" s="1"/>
  <c r="K5" i="1"/>
  <c r="J6" i="1"/>
  <c r="K6" i="1"/>
  <c r="J7" i="1"/>
  <c r="K7" i="1"/>
  <c r="J8" i="1"/>
  <c r="K8" i="1"/>
  <c r="J9" i="1"/>
  <c r="K9" i="1"/>
  <c r="J10" i="1"/>
  <c r="N10" i="1" s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N53" i="1" s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K2" i="1"/>
  <c r="L34" i="1" l="1"/>
  <c r="L18" i="1"/>
  <c r="L46" i="1"/>
  <c r="L42" i="1"/>
  <c r="L30" i="1"/>
  <c r="L14" i="1"/>
  <c r="R53" i="1"/>
  <c r="R5" i="1"/>
  <c r="N61" i="1"/>
  <c r="N55" i="1"/>
  <c r="N47" i="1"/>
  <c r="N41" i="1"/>
  <c r="L37" i="1"/>
  <c r="N31" i="1"/>
  <c r="N27" i="1"/>
  <c r="N23" i="1"/>
  <c r="L17" i="1"/>
  <c r="N9" i="1"/>
  <c r="N3" i="1"/>
  <c r="O60" i="1"/>
  <c r="S60" i="1" s="1"/>
  <c r="O58" i="1"/>
  <c r="S58" i="1" s="1"/>
  <c r="O56" i="1"/>
  <c r="J11" i="3"/>
  <c r="O54" i="1"/>
  <c r="S54" i="1" s="1"/>
  <c r="O52" i="1"/>
  <c r="S52" i="1" s="1"/>
  <c r="O50" i="1"/>
  <c r="J10" i="3"/>
  <c r="O48" i="1"/>
  <c r="S48" i="1" s="1"/>
  <c r="O46" i="1"/>
  <c r="S46" i="1" s="1"/>
  <c r="O44" i="1"/>
  <c r="J9" i="3"/>
  <c r="O42" i="1"/>
  <c r="S42" i="1" s="1"/>
  <c r="O40" i="1"/>
  <c r="S40" i="1" s="1"/>
  <c r="O38" i="1"/>
  <c r="J8" i="3"/>
  <c r="O36" i="1"/>
  <c r="S36" i="1" s="1"/>
  <c r="O34" i="1"/>
  <c r="S34" i="1" s="1"/>
  <c r="O32" i="1"/>
  <c r="J7" i="3"/>
  <c r="O30" i="1"/>
  <c r="S30" i="1" s="1"/>
  <c r="O28" i="1"/>
  <c r="S28" i="1" s="1"/>
  <c r="O26" i="1"/>
  <c r="J6" i="3"/>
  <c r="O24" i="1"/>
  <c r="S24" i="1" s="1"/>
  <c r="O22" i="1"/>
  <c r="S22" i="1" s="1"/>
  <c r="O20" i="1"/>
  <c r="J5" i="3"/>
  <c r="O18" i="1"/>
  <c r="S18" i="1" s="1"/>
  <c r="O16" i="1"/>
  <c r="S16" i="1" s="1"/>
  <c r="O14" i="1"/>
  <c r="J4" i="3"/>
  <c r="O12" i="1"/>
  <c r="S12" i="1" s="1"/>
  <c r="O10" i="1"/>
  <c r="S10" i="1" s="1"/>
  <c r="O8" i="1"/>
  <c r="J3" i="3"/>
  <c r="O6" i="1"/>
  <c r="S6" i="1" s="1"/>
  <c r="O4" i="1"/>
  <c r="S4" i="1" s="1"/>
  <c r="N59" i="1"/>
  <c r="N51" i="1"/>
  <c r="N45" i="1"/>
  <c r="N35" i="1"/>
  <c r="N25" i="1"/>
  <c r="N19" i="1"/>
  <c r="N13" i="1"/>
  <c r="N7" i="1"/>
  <c r="O2" i="1"/>
  <c r="J2" i="3"/>
  <c r="N58" i="1"/>
  <c r="N52" i="1"/>
  <c r="N48" i="1"/>
  <c r="N44" i="1"/>
  <c r="I9" i="3"/>
  <c r="N38" i="1"/>
  <c r="I8" i="3"/>
  <c r="N34" i="1"/>
  <c r="N30" i="1"/>
  <c r="N26" i="1"/>
  <c r="I6" i="3"/>
  <c r="N24" i="1"/>
  <c r="N22" i="1"/>
  <c r="N20" i="1"/>
  <c r="I5" i="3"/>
  <c r="N18" i="1"/>
  <c r="N16" i="1"/>
  <c r="N14" i="1"/>
  <c r="I4" i="3"/>
  <c r="N12" i="1"/>
  <c r="N8" i="1"/>
  <c r="I3" i="3"/>
  <c r="N6" i="1"/>
  <c r="N4" i="1"/>
  <c r="N37" i="1"/>
  <c r="L26" i="1"/>
  <c r="L10" i="1"/>
  <c r="N57" i="1"/>
  <c r="L53" i="1"/>
  <c r="L49" i="1"/>
  <c r="N43" i="1"/>
  <c r="N39" i="1"/>
  <c r="L33" i="1"/>
  <c r="N29" i="1"/>
  <c r="L21" i="1"/>
  <c r="N15" i="1"/>
  <c r="N11" i="1"/>
  <c r="L5" i="1"/>
  <c r="N60" i="1"/>
  <c r="N56" i="1"/>
  <c r="I11" i="3"/>
  <c r="N54" i="1"/>
  <c r="N50" i="1"/>
  <c r="I10" i="3"/>
  <c r="N46" i="1"/>
  <c r="N42" i="1"/>
  <c r="N40" i="1"/>
  <c r="N36" i="1"/>
  <c r="N32" i="1"/>
  <c r="I7" i="3"/>
  <c r="N28" i="1"/>
  <c r="O61" i="1"/>
  <c r="S61" i="1" s="1"/>
  <c r="O59" i="1"/>
  <c r="S59" i="1" s="1"/>
  <c r="O57" i="1"/>
  <c r="S57" i="1" s="1"/>
  <c r="O55" i="1"/>
  <c r="S55" i="1" s="1"/>
  <c r="O53" i="1"/>
  <c r="S53" i="1" s="1"/>
  <c r="O51" i="1"/>
  <c r="S51" i="1" s="1"/>
  <c r="O49" i="1"/>
  <c r="S49" i="1" s="1"/>
  <c r="O47" i="1"/>
  <c r="S47" i="1" s="1"/>
  <c r="O45" i="1"/>
  <c r="S45" i="1" s="1"/>
  <c r="O43" i="1"/>
  <c r="S43" i="1" s="1"/>
  <c r="O41" i="1"/>
  <c r="S41" i="1" s="1"/>
  <c r="O39" i="1"/>
  <c r="S39" i="1" s="1"/>
  <c r="O37" i="1"/>
  <c r="S37" i="1" s="1"/>
  <c r="O35" i="1"/>
  <c r="S35" i="1" s="1"/>
  <c r="O33" i="1"/>
  <c r="S33" i="1" s="1"/>
  <c r="O31" i="1"/>
  <c r="S31" i="1" s="1"/>
  <c r="O29" i="1"/>
  <c r="S29" i="1" s="1"/>
  <c r="O27" i="1"/>
  <c r="S27" i="1" s="1"/>
  <c r="O25" i="1"/>
  <c r="S25" i="1" s="1"/>
  <c r="O23" i="1"/>
  <c r="S23" i="1" s="1"/>
  <c r="O21" i="1"/>
  <c r="S21" i="1" s="1"/>
  <c r="O19" i="1"/>
  <c r="S19" i="1" s="1"/>
  <c r="O17" i="1"/>
  <c r="S17" i="1" s="1"/>
  <c r="O15" i="1"/>
  <c r="S15" i="1" s="1"/>
  <c r="O13" i="1"/>
  <c r="S13" i="1" s="1"/>
  <c r="O11" i="1"/>
  <c r="S11" i="1" s="1"/>
  <c r="O9" i="1"/>
  <c r="S9" i="1" s="1"/>
  <c r="O7" i="1"/>
  <c r="S7" i="1" s="1"/>
  <c r="O5" i="1"/>
  <c r="S5" i="1" s="1"/>
  <c r="O3" i="1"/>
  <c r="S3" i="1" s="1"/>
  <c r="N21" i="1"/>
  <c r="L38" i="1"/>
  <c r="L22" i="1"/>
  <c r="L6" i="1"/>
  <c r="L2" i="1"/>
  <c r="L58" i="1"/>
  <c r="L54" i="1"/>
  <c r="L50" i="1"/>
  <c r="N49" i="1"/>
  <c r="N33" i="1"/>
  <c r="N17" i="1"/>
  <c r="L61" i="1"/>
  <c r="L57" i="1"/>
  <c r="L45" i="1"/>
  <c r="L41" i="1"/>
  <c r="L29" i="1"/>
  <c r="L25" i="1"/>
  <c r="L13" i="1"/>
  <c r="L9" i="1"/>
  <c r="L60" i="1"/>
  <c r="L56" i="1"/>
  <c r="L52" i="1"/>
  <c r="L48" i="1"/>
  <c r="L44" i="1"/>
  <c r="L40" i="1"/>
  <c r="L36" i="1"/>
  <c r="L32" i="1"/>
  <c r="L28" i="1"/>
  <c r="L24" i="1"/>
  <c r="L20" i="1"/>
  <c r="L16" i="1"/>
  <c r="L12" i="1"/>
  <c r="L8" i="1"/>
  <c r="L4" i="1"/>
  <c r="L59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  <c r="L3" i="1"/>
  <c r="K7" i="3" l="1"/>
  <c r="R28" i="1"/>
  <c r="P28" i="1"/>
  <c r="R54" i="1"/>
  <c r="P54" i="1"/>
  <c r="R30" i="1"/>
  <c r="P30" i="1"/>
  <c r="S8" i="1"/>
  <c r="N3" i="3"/>
  <c r="S32" i="1"/>
  <c r="N7" i="3"/>
  <c r="S56" i="1"/>
  <c r="N11" i="3"/>
  <c r="P5" i="1"/>
  <c r="K5" i="3"/>
  <c r="R33" i="1"/>
  <c r="P33" i="1"/>
  <c r="K8" i="3"/>
  <c r="R36" i="1"/>
  <c r="P36" i="1"/>
  <c r="R42" i="1"/>
  <c r="P42" i="1"/>
  <c r="R60" i="1"/>
  <c r="P60" i="1"/>
  <c r="R11" i="1"/>
  <c r="P11" i="1"/>
  <c r="R43" i="1"/>
  <c r="P43" i="1"/>
  <c r="K6" i="3"/>
  <c r="R8" i="1"/>
  <c r="M3" i="3"/>
  <c r="P8" i="1"/>
  <c r="R12" i="1"/>
  <c r="P12" i="1"/>
  <c r="R22" i="1"/>
  <c r="P22" i="1"/>
  <c r="R38" i="1"/>
  <c r="M8" i="3"/>
  <c r="P38" i="1"/>
  <c r="S2" i="1"/>
  <c r="N2" i="3"/>
  <c r="R13" i="1"/>
  <c r="P13" i="1"/>
  <c r="R25" i="1"/>
  <c r="P25" i="1"/>
  <c r="R45" i="1"/>
  <c r="P45" i="1"/>
  <c r="R59" i="1"/>
  <c r="P59" i="1"/>
  <c r="S26" i="1"/>
  <c r="N6" i="3"/>
  <c r="S50" i="1"/>
  <c r="N10" i="3"/>
  <c r="R3" i="1"/>
  <c r="P3" i="1"/>
  <c r="R27" i="1"/>
  <c r="P27" i="1"/>
  <c r="R47" i="1"/>
  <c r="P47" i="1"/>
  <c r="R61" i="1"/>
  <c r="P61" i="1"/>
  <c r="T5" i="1"/>
  <c r="R4" i="1"/>
  <c r="P4" i="1"/>
  <c r="R14" i="1"/>
  <c r="M4" i="3"/>
  <c r="P14" i="1"/>
  <c r="R18" i="1"/>
  <c r="P18" i="1"/>
  <c r="R44" i="1"/>
  <c r="M9" i="3"/>
  <c r="P44" i="1"/>
  <c r="K2" i="3"/>
  <c r="R50" i="1"/>
  <c r="M10" i="3"/>
  <c r="P50" i="1"/>
  <c r="R37" i="1"/>
  <c r="P37" i="1"/>
  <c r="R6" i="1"/>
  <c r="P6" i="1"/>
  <c r="R16" i="1"/>
  <c r="P16" i="1"/>
  <c r="R26" i="1"/>
  <c r="M6" i="3"/>
  <c r="P26" i="1"/>
  <c r="R34" i="1"/>
  <c r="P34" i="1"/>
  <c r="R48" i="1"/>
  <c r="P48" i="1"/>
  <c r="R58" i="1"/>
  <c r="P58" i="1"/>
  <c r="S20" i="1"/>
  <c r="N5" i="3"/>
  <c r="S44" i="1"/>
  <c r="N9" i="3"/>
  <c r="P53" i="1"/>
  <c r="R17" i="1"/>
  <c r="P17" i="1"/>
  <c r="R52" i="1"/>
  <c r="P52" i="1"/>
  <c r="K3" i="3"/>
  <c r="K11" i="3"/>
  <c r="R49" i="1"/>
  <c r="P49" i="1"/>
  <c r="R21" i="1"/>
  <c r="P21" i="1"/>
  <c r="K9" i="3"/>
  <c r="K10" i="3"/>
  <c r="R32" i="1"/>
  <c r="M7" i="3"/>
  <c r="P32" i="1"/>
  <c r="R40" i="1"/>
  <c r="P40" i="1"/>
  <c r="R46" i="1"/>
  <c r="P46" i="1"/>
  <c r="R56" i="1"/>
  <c r="M11" i="3"/>
  <c r="P56" i="1"/>
  <c r="R15" i="1"/>
  <c r="P15" i="1"/>
  <c r="R29" i="1"/>
  <c r="P29" i="1"/>
  <c r="R39" i="1"/>
  <c r="P39" i="1"/>
  <c r="R57" i="1"/>
  <c r="P57" i="1"/>
  <c r="R10" i="1"/>
  <c r="P10" i="1"/>
  <c r="R20" i="1"/>
  <c r="M5" i="3"/>
  <c r="P20" i="1"/>
  <c r="R24" i="1"/>
  <c r="P24" i="1"/>
  <c r="R7" i="1"/>
  <c r="P7" i="1"/>
  <c r="R19" i="1"/>
  <c r="P19" i="1"/>
  <c r="R35" i="1"/>
  <c r="P35" i="1"/>
  <c r="R51" i="1"/>
  <c r="P51" i="1"/>
  <c r="S14" i="1"/>
  <c r="N4" i="3"/>
  <c r="S38" i="1"/>
  <c r="N8" i="3"/>
  <c r="M2" i="3"/>
  <c r="P2" i="1"/>
  <c r="R9" i="1"/>
  <c r="P9" i="1"/>
  <c r="R23" i="1"/>
  <c r="P23" i="1"/>
  <c r="R31" i="1"/>
  <c r="P31" i="1"/>
  <c r="R41" i="1"/>
  <c r="P41" i="1"/>
  <c r="R55" i="1"/>
  <c r="P55" i="1"/>
  <c r="K4" i="3"/>
  <c r="T53" i="1"/>
  <c r="O10" i="3" l="1"/>
  <c r="T55" i="1"/>
  <c r="Q5" i="3"/>
  <c r="T20" i="1"/>
  <c r="T46" i="1"/>
  <c r="Q6" i="3"/>
  <c r="T26" i="1"/>
  <c r="T3" i="1"/>
  <c r="Q8" i="3"/>
  <c r="T38" i="1"/>
  <c r="Q3" i="3"/>
  <c r="T8" i="1"/>
  <c r="T43" i="1"/>
  <c r="T60" i="1"/>
  <c r="O2" i="3"/>
  <c r="R4" i="3"/>
  <c r="T35" i="1"/>
  <c r="T7" i="1"/>
  <c r="T24" i="1"/>
  <c r="T57" i="1"/>
  <c r="T29" i="1"/>
  <c r="Q7" i="3"/>
  <c r="T32" i="1"/>
  <c r="T49" i="1"/>
  <c r="T17" i="1"/>
  <c r="R5" i="3"/>
  <c r="T34" i="1"/>
  <c r="T6" i="1"/>
  <c r="O9" i="3"/>
  <c r="T18" i="1"/>
  <c r="T59" i="1"/>
  <c r="T25" i="1"/>
  <c r="R2" i="3"/>
  <c r="T12" i="1"/>
  <c r="T36" i="1"/>
  <c r="R7" i="3"/>
  <c r="T30" i="1"/>
  <c r="T28" i="1"/>
  <c r="T9" i="1"/>
  <c r="T23" i="1"/>
  <c r="T10" i="1"/>
  <c r="T40" i="1"/>
  <c r="R9" i="3"/>
  <c r="T48" i="1"/>
  <c r="O6" i="3"/>
  <c r="T16" i="1"/>
  <c r="Q10" i="3"/>
  <c r="T50" i="1"/>
  <c r="O4" i="3"/>
  <c r="T4" i="1"/>
  <c r="T61" i="1"/>
  <c r="T27" i="1"/>
  <c r="R6" i="3"/>
  <c r="O8" i="3"/>
  <c r="T22" i="1"/>
  <c r="O3" i="3"/>
  <c r="T11" i="1"/>
  <c r="T33" i="1"/>
  <c r="T31" i="1"/>
  <c r="O11" i="3"/>
  <c r="T58" i="1"/>
  <c r="Q4" i="3"/>
  <c r="T14" i="1"/>
  <c r="T47" i="1"/>
  <c r="T41" i="1"/>
  <c r="R8" i="3"/>
  <c r="O5" i="3"/>
  <c r="Q11" i="3"/>
  <c r="T56" i="1"/>
  <c r="Q2" i="3"/>
  <c r="T2" i="1"/>
  <c r="T51" i="1"/>
  <c r="T19" i="1"/>
  <c r="T39" i="1"/>
  <c r="T15" i="1"/>
  <c r="O7" i="3"/>
  <c r="T21" i="1"/>
  <c r="T52" i="1"/>
  <c r="T37" i="1"/>
  <c r="Q9" i="3"/>
  <c r="T44" i="1"/>
  <c r="R10" i="3"/>
  <c r="T45" i="1"/>
  <c r="T13" i="1"/>
  <c r="T42" i="1"/>
  <c r="R11" i="3"/>
  <c r="R3" i="3"/>
  <c r="T54" i="1"/>
  <c r="S2" i="3" l="1"/>
  <c r="S8" i="3"/>
  <c r="S11" i="3"/>
  <c r="S4" i="3"/>
  <c r="S7" i="3"/>
  <c r="S3" i="3"/>
  <c r="S6" i="3"/>
  <c r="S9" i="3"/>
  <c r="S10" i="3"/>
  <c r="S5" i="3"/>
</calcChain>
</file>

<file path=xl/sharedStrings.xml><?xml version="1.0" encoding="utf-8"?>
<sst xmlns="http://schemas.openxmlformats.org/spreadsheetml/2006/main" count="211" uniqueCount="40">
  <si>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</si>
  <si>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</si>
  <si>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</si>
  <si>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</si>
  <si>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</si>
  <si>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</si>
  <si>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</si>
  <si>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</si>
  <si>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</si>
  <si>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</si>
  <si>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Site</t>
  </si>
  <si>
    <t>Date</t>
  </si>
  <si>
    <t>Area (m²)</t>
  </si>
  <si>
    <t>POC (mg s⁻¹)</t>
  </si>
  <si>
    <t>DOC (mg s⁻¹)</t>
  </si>
  <si>
    <t>POC (mg L⁻¹)</t>
  </si>
  <si>
    <t>DOC (mg L⁻¹)</t>
  </si>
  <si>
    <t>TOC (mg s⁻¹)</t>
  </si>
  <si>
    <t>E01</t>
  </si>
  <si>
    <t>E02</t>
  </si>
  <si>
    <t>E03</t>
  </si>
  <si>
    <t>E04</t>
  </si>
  <si>
    <t>E10</t>
  </si>
  <si>
    <t>E09</t>
  </si>
  <si>
    <t>E08</t>
  </si>
  <si>
    <t>E07</t>
  </si>
  <si>
    <t>E06</t>
  </si>
  <si>
    <t>E05</t>
  </si>
  <si>
    <t>Heathland (%)</t>
  </si>
  <si>
    <t>Lupin (%)</t>
  </si>
  <si>
    <t>Sparse veg (%)</t>
  </si>
  <si>
    <t>Wetland (%)</t>
  </si>
  <si>
    <t>TOC (mg L⁻¹)</t>
  </si>
  <si>
    <r>
      <t>Discharge (m³ s</t>
    </r>
    <r>
      <rPr>
        <b/>
        <sz val="11"/>
        <rFont val="Calibri"/>
        <family val="2"/>
      </rPr>
      <t>⁻¹</t>
    </r>
    <r>
      <rPr>
        <b/>
        <sz val="11"/>
        <rFont val="Calibri"/>
        <family val="2"/>
        <scheme val="minor"/>
      </rPr>
      <t>)</t>
    </r>
  </si>
  <si>
    <r>
      <t>DOC (mg m</t>
    </r>
    <r>
      <rPr>
        <b/>
        <sz val="11"/>
        <rFont val="Calibri"/>
        <family val="2"/>
      </rPr>
      <t>⁻³</t>
    </r>
    <r>
      <rPr>
        <b/>
        <sz val="11"/>
        <rFont val="Calibri"/>
        <family val="2"/>
        <scheme val="minor"/>
      </rPr>
      <t>)</t>
    </r>
  </si>
  <si>
    <r>
      <t>POC (mg m</t>
    </r>
    <r>
      <rPr>
        <b/>
        <sz val="11"/>
        <rFont val="Calibri"/>
        <family val="2"/>
      </rPr>
      <t>⁻³</t>
    </r>
    <r>
      <rPr>
        <b/>
        <sz val="11"/>
        <rFont val="Calibri"/>
        <family val="2"/>
        <scheme val="minor"/>
      </rPr>
      <t>)</t>
    </r>
  </si>
  <si>
    <r>
      <t>TOC (mg m</t>
    </r>
    <r>
      <rPr>
        <b/>
        <sz val="11"/>
        <rFont val="Calibri"/>
        <family val="2"/>
      </rPr>
      <t>⁻³</t>
    </r>
    <r>
      <rPr>
        <b/>
        <sz val="11"/>
        <rFont val="Calibri"/>
        <family val="2"/>
        <scheme val="minor"/>
      </rPr>
      <t>)</t>
    </r>
  </si>
  <si>
    <r>
      <t>DOC (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g m</t>
    </r>
    <r>
      <rPr>
        <b/>
        <sz val="11"/>
        <rFont val="Calibri"/>
        <family val="2"/>
      </rPr>
      <t>⁻</t>
    </r>
    <r>
      <rPr>
        <b/>
        <sz val="11"/>
        <rFont val="Calibri"/>
        <family val="2"/>
        <scheme val="minor"/>
      </rPr>
      <t>² s</t>
    </r>
    <r>
      <rPr>
        <b/>
        <sz val="11"/>
        <rFont val="Calibri"/>
        <family val="2"/>
      </rPr>
      <t>⁻¹</t>
    </r>
    <r>
      <rPr>
        <b/>
        <sz val="11"/>
        <rFont val="Calibri"/>
        <family val="2"/>
        <scheme val="minor"/>
      </rPr>
      <t>)</t>
    </r>
  </si>
  <si>
    <r>
      <t>POC (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g m</t>
    </r>
    <r>
      <rPr>
        <b/>
        <sz val="11"/>
        <rFont val="Calibri"/>
        <family val="2"/>
      </rPr>
      <t>⁻</t>
    </r>
    <r>
      <rPr>
        <b/>
        <sz val="11"/>
        <rFont val="Calibri"/>
        <family val="2"/>
        <scheme val="minor"/>
      </rPr>
      <t>² s</t>
    </r>
    <r>
      <rPr>
        <b/>
        <sz val="11"/>
        <rFont val="Calibri"/>
        <family val="2"/>
      </rPr>
      <t>⁻¹</t>
    </r>
    <r>
      <rPr>
        <b/>
        <sz val="11"/>
        <rFont val="Calibri"/>
        <family val="2"/>
        <scheme val="minor"/>
      </rPr>
      <t>)</t>
    </r>
  </si>
  <si>
    <r>
      <t>TOC (</t>
    </r>
    <r>
      <rPr>
        <b/>
        <sz val="11"/>
        <rFont val="Calibri"/>
        <family val="2"/>
      </rPr>
      <t>µ</t>
    </r>
    <r>
      <rPr>
        <b/>
        <sz val="11"/>
        <rFont val="Calibri"/>
        <family val="2"/>
        <scheme val="minor"/>
      </rPr>
      <t>g m</t>
    </r>
    <r>
      <rPr>
        <b/>
        <sz val="11"/>
        <rFont val="Calibri"/>
        <family val="2"/>
      </rPr>
      <t>⁻</t>
    </r>
    <r>
      <rPr>
        <b/>
        <sz val="11"/>
        <rFont val="Calibri"/>
        <family val="2"/>
        <scheme val="minor"/>
      </rPr>
      <t>² s</t>
    </r>
    <r>
      <rPr>
        <b/>
        <sz val="11"/>
        <rFont val="Calibri"/>
        <family val="2"/>
      </rPr>
      <t>⁻¹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</si>
</sst>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Border="1"/>
    <xf numFmtId="0" fontId="2" fillId="0" borderId="0" xfId="0" applyFont="1" applyBorder="1"/>
    <xf numFmtId="14" fontId="2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/>
    <xf numFmtId="165" fontId="0" fillId="0" borderId="0" xfId="0" applyNumberFormat="1"/>
    <xf numFmtId="2" fontId="2" fillId="0" borderId="0" xfId="0" applyNumberFormat="1" applyFont="1" applyBorder="1"/>
    <xf numFmtId="2" fontId="0" fillId="0" borderId="0" xfId="0" applyNumberFormat="1"/>
    <xf numFmtId="164" fontId="0" fillId="0" borderId="0" xfId="0" applyNumberFormat="1" applyFill="1"/>
    <xf numFmtId="2" fontId="0" fillId="0" borderId="0" xfId="0" applyNumberFormat="1" applyFill="1"/>
    <xf numFmtId="0" fontId="1" fillId="0" borderId="0" xfId="0" applyFont="1" applyFill="1"/>
    <xf numFmtId="2" fontId="2" fillId="0" borderId="0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165" fontId="0" fillId="0" borderId="0" xfId="0" applyNumberForma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Border="1"/>
    <xf numFmtId="0" fontId="3" fillId="0" borderId="0" xfId="0" applyFont="1"/>
    <xf numFmtId="165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4.85546875" style="1" bestFit="1" customWidth="1"/>
    <col min="2" max="2" width="10.7109375" style="1" bestFit="1" customWidth="1"/>
    <col min="3" max="3" width="9.42578125" bestFit="1" customWidth="1"/>
    <col min="4" max="4" width="16.5703125" bestFit="1" customWidth="1"/>
    <col min="5" max="5" width="8.7109375" customWidth="1"/>
    <col min="6" max="6" width="12" bestFit="1" customWidth="1"/>
    <col min="7" max="7" width="11.85546875" bestFit="1" customWidth="1"/>
    <col min="8" max="8" width="11.85546875" customWidth="1"/>
    <col min="9" max="9" width="9.28515625" customWidth="1"/>
    <col min="10" max="10" width="13.140625" style="13" bestFit="1" customWidth="1"/>
    <col min="11" max="11" width="12.85546875" style="13" bestFit="1" customWidth="1"/>
    <col min="12" max="12" width="12.7109375" style="13" bestFit="1" customWidth="1"/>
    <col min="13" max="13" width="7.28515625" style="13" customWidth="1"/>
    <col min="14" max="15" width="12.42578125" bestFit="1" customWidth="1"/>
    <col min="16" max="16" width="11.7109375" bestFit="1" customWidth="1"/>
    <col min="17" max="17" width="8.140625" customWidth="1"/>
    <col min="18" max="18" width="15.140625" style="14" bestFit="1" customWidth="1"/>
    <col min="19" max="19" width="15" style="14" bestFit="1" customWidth="1"/>
    <col min="20" max="20" width="14.85546875" style="13" bestFit="1" customWidth="1"/>
    <col min="21" max="21" width="5.7109375" style="13" customWidth="1"/>
    <col min="22" max="22" width="13.7109375" bestFit="1" customWidth="1"/>
    <col min="23" max="23" width="9.28515625" bestFit="1" customWidth="1"/>
    <col min="24" max="24" width="14" bestFit="1" customWidth="1"/>
    <col min="25" max="25" width="12.140625" bestFit="1" customWidth="1"/>
  </cols>
  <sheetData>
    <row r="1" spans="1:25" s="26" customFormat="1" x14ac:dyDescent="0.25">
      <c r="A1" s="25" t="s">
        <v>10</v>
      </c>
      <c r="B1" s="25" t="s">
        <v>11</v>
      </c>
      <c r="C1" s="26" t="s">
        <v>12</v>
      </c>
      <c r="D1" s="26" t="s">
        <v>33</v>
      </c>
      <c r="F1" s="26" t="s">
        <v>16</v>
      </c>
      <c r="G1" s="26" t="s">
        <v>15</v>
      </c>
      <c r="H1" s="26" t="s">
        <v>32</v>
      </c>
      <c r="J1" s="26" t="s">
        <v>34</v>
      </c>
      <c r="K1" s="26" t="s">
        <v>35</v>
      </c>
      <c r="L1" s="26" t="s">
        <v>36</v>
      </c>
      <c r="N1" s="26" t="s">
        <v>14</v>
      </c>
      <c r="O1" s="26" t="s">
        <v>13</v>
      </c>
      <c r="P1" s="26" t="s">
        <v>17</v>
      </c>
      <c r="R1" s="24" t="s">
        <v>37</v>
      </c>
      <c r="S1" s="24" t="s">
        <v>38</v>
      </c>
      <c r="T1" s="24" t="s">
        <v>39</v>
      </c>
      <c r="U1" s="24"/>
      <c r="V1" s="26" t="s">
        <v>28</v>
      </c>
      <c r="W1" s="26" t="s">
        <v>29</v>
      </c>
      <c r="X1" s="26" t="s">
        <v>30</v>
      </c>
      <c r="Y1" s="26" t="s">
        <v>31</v>
      </c>
    </row>
    <row r="2" spans="1:25" x14ac:dyDescent="0.25">
      <c r="A2" s="2" t="s">
        <v>0</v>
      </c>
      <c r="B2" s="3">
        <v>42531</v>
      </c>
      <c r="C2" s="4">
        <v>430016.5410156257</v>
      </c>
      <c r="D2" s="6">
        <v>2.3893006500000001E-2</v>
      </c>
      <c r="E2" s="6"/>
      <c r="F2" s="7">
        <v>4.4514646366938058</v>
      </c>
      <c r="G2" s="7">
        <v>1.7167999999999781</v>
      </c>
      <c r="H2" s="7">
        <f t="shared" ref="H2:H33" si="0">F2+G2</f>
        <v>6.1682646366937837</v>
      </c>
      <c r="I2" s="7"/>
      <c r="J2" s="12">
        <f t="shared" ref="J2:J34" si="1">F2*1000</f>
        <v>4451.4646366938059</v>
      </c>
      <c r="K2" s="12">
        <f t="shared" ref="K2:K34" si="2">G2*1000</f>
        <v>1716.7999999999781</v>
      </c>
      <c r="L2" s="10">
        <f>J2+K2</f>
        <v>6168.2646366937843</v>
      </c>
      <c r="M2" s="10"/>
      <c r="N2" s="6">
        <f t="shared" ref="N2:N33" si="3">D2*J2</f>
        <v>106.35887349904525</v>
      </c>
      <c r="O2" s="6">
        <f t="shared" ref="O2:O33" si="4">D2*K2</f>
        <v>41.019513559199481</v>
      </c>
      <c r="P2" s="8">
        <f>N2+O2</f>
        <v>147.37838705824473</v>
      </c>
      <c r="Q2" s="8"/>
      <c r="R2" s="14">
        <f t="shared" ref="R2:R33" si="5">N2/C2*1000</f>
        <v>0.24733670302040878</v>
      </c>
      <c r="S2" s="14">
        <f t="shared" ref="S2:S33" si="6">O2/C2*1000</f>
        <v>9.5390548145702456E-2</v>
      </c>
      <c r="T2" s="14">
        <f>R2+S2</f>
        <v>0.34272725116611125</v>
      </c>
      <c r="U2" s="14"/>
      <c r="V2" s="5">
        <v>42.139163903449301</v>
      </c>
      <c r="W2" s="5">
        <v>8.0252023323898101</v>
      </c>
      <c r="X2" s="5">
        <v>36.752457203011218</v>
      </c>
      <c r="Y2" s="5">
        <v>13.083176561149623</v>
      </c>
    </row>
    <row r="3" spans="1:25" x14ac:dyDescent="0.25">
      <c r="A3" s="2" t="s">
        <v>0</v>
      </c>
      <c r="B3" s="3">
        <v>42534</v>
      </c>
      <c r="C3" s="4">
        <v>430016.5410156257</v>
      </c>
      <c r="D3" s="6">
        <v>1.8308152000000001E-2</v>
      </c>
      <c r="E3" s="6"/>
      <c r="F3" s="7">
        <v>5.2218512774074792</v>
      </c>
      <c r="G3" s="7">
        <v>1.2992000000000115</v>
      </c>
      <c r="H3" s="7">
        <f t="shared" si="0"/>
        <v>6.5210512774074907</v>
      </c>
      <c r="I3" s="7"/>
      <c r="J3" s="12">
        <f t="shared" si="1"/>
        <v>5221.8512774074788</v>
      </c>
      <c r="K3" s="12">
        <f t="shared" si="2"/>
        <v>1299.2000000000114</v>
      </c>
      <c r="L3" s="10">
        <f t="shared" ref="L3:L61" si="7">J3+K3</f>
        <v>6521.0512774074905</v>
      </c>
      <c r="M3" s="10"/>
      <c r="N3" s="6">
        <f t="shared" si="3"/>
        <v>95.602446908170293</v>
      </c>
      <c r="O3" s="6">
        <f t="shared" si="4"/>
        <v>23.78595107840021</v>
      </c>
      <c r="P3" s="8">
        <f t="shared" ref="P3:P61" si="8">N3+O3</f>
        <v>119.38839798657051</v>
      </c>
      <c r="Q3" s="8"/>
      <c r="R3" s="14">
        <f t="shared" si="5"/>
        <v>0.2223227196850931</v>
      </c>
      <c r="S3" s="14">
        <f t="shared" si="6"/>
        <v>5.531403750707322E-2</v>
      </c>
      <c r="T3" s="14">
        <f t="shared" ref="T3:T61" si="9">R3+S3</f>
        <v>0.27763675719216629</v>
      </c>
      <c r="U3" s="14"/>
      <c r="V3" s="5">
        <v>42.139163903449344</v>
      </c>
      <c r="W3" s="5">
        <v>8.0252023323898101</v>
      </c>
      <c r="X3" s="5">
        <v>36.752457203011218</v>
      </c>
      <c r="Y3" s="5">
        <v>13.083176561149623</v>
      </c>
    </row>
    <row r="4" spans="1:25" x14ac:dyDescent="0.25">
      <c r="A4" s="2" t="s">
        <v>0</v>
      </c>
      <c r="B4" s="3">
        <v>42542</v>
      </c>
      <c r="C4" s="4">
        <v>430016.5410156257</v>
      </c>
      <c r="D4" s="6">
        <v>7.0968560999999999E-2</v>
      </c>
      <c r="E4" s="6"/>
      <c r="F4" s="7">
        <v>4.6681341063071864</v>
      </c>
      <c r="G4" s="7">
        <v>1.1832000000000242</v>
      </c>
      <c r="H4" s="7">
        <f t="shared" si="0"/>
        <v>5.8513341063072106</v>
      </c>
      <c r="I4" s="7"/>
      <c r="J4" s="12">
        <f t="shared" si="1"/>
        <v>4668.1341063071868</v>
      </c>
      <c r="K4" s="12">
        <f t="shared" si="2"/>
        <v>1183.2000000000241</v>
      </c>
      <c r="L4" s="10">
        <f t="shared" si="7"/>
        <v>5851.3341063072112</v>
      </c>
      <c r="M4" s="10"/>
      <c r="N4" s="6">
        <f t="shared" si="3"/>
        <v>331.29076007964204</v>
      </c>
      <c r="O4" s="6">
        <f t="shared" si="4"/>
        <v>83.970001375201718</v>
      </c>
      <c r="P4" s="8">
        <f t="shared" si="8"/>
        <v>415.26076145484376</v>
      </c>
      <c r="Q4" s="8"/>
      <c r="R4" s="14">
        <f t="shared" si="5"/>
        <v>0.77041399220874096</v>
      </c>
      <c r="S4" s="14">
        <f t="shared" si="6"/>
        <v>0.19527156136105578</v>
      </c>
      <c r="T4" s="14">
        <f t="shared" si="9"/>
        <v>0.9656855535697968</v>
      </c>
      <c r="U4" s="14"/>
      <c r="V4" s="5">
        <v>42.139163903449344</v>
      </c>
      <c r="W4" s="5">
        <v>8.0252023323898101</v>
      </c>
      <c r="X4" s="5">
        <v>36.752457203011218</v>
      </c>
      <c r="Y4" s="5">
        <v>13.083176561149623</v>
      </c>
    </row>
    <row r="5" spans="1:25" x14ac:dyDescent="0.25">
      <c r="A5" s="2" t="s">
        <v>0</v>
      </c>
      <c r="B5" s="3">
        <v>42550</v>
      </c>
      <c r="C5" s="4">
        <v>430016.5410156257</v>
      </c>
      <c r="D5" s="6">
        <v>3.2626516500000001E-2</v>
      </c>
      <c r="E5" s="6"/>
      <c r="F5" s="7">
        <v>4.0382440774325259</v>
      </c>
      <c r="G5" s="7">
        <v>2.4591999999999481</v>
      </c>
      <c r="H5" s="7">
        <f t="shared" si="0"/>
        <v>6.4974440774324744</v>
      </c>
      <c r="I5" s="7"/>
      <c r="J5" s="12">
        <f t="shared" si="1"/>
        <v>4038.244077432526</v>
      </c>
      <c r="K5" s="12">
        <f t="shared" si="2"/>
        <v>2459.199999999948</v>
      </c>
      <c r="L5" s="10">
        <f t="shared" si="7"/>
        <v>6497.4440774324739</v>
      </c>
      <c r="M5" s="10"/>
      <c r="N5" s="6">
        <f t="shared" si="3"/>
        <v>131.75383702337959</v>
      </c>
      <c r="O5" s="6">
        <f t="shared" si="4"/>
        <v>80.235129376798298</v>
      </c>
      <c r="P5" s="8">
        <f t="shared" si="8"/>
        <v>211.9889664001779</v>
      </c>
      <c r="Q5" s="8"/>
      <c r="R5" s="14">
        <f t="shared" si="5"/>
        <v>0.30639248600111868</v>
      </c>
      <c r="S5" s="14">
        <f t="shared" si="6"/>
        <v>0.18658614663356116</v>
      </c>
      <c r="T5" s="14">
        <f t="shared" si="9"/>
        <v>0.49297863263467984</v>
      </c>
      <c r="U5" s="14"/>
      <c r="V5" s="5">
        <v>42.139163903449344</v>
      </c>
      <c r="W5" s="5">
        <v>8.0252023323898101</v>
      </c>
      <c r="X5" s="5">
        <v>36.752457203011218</v>
      </c>
      <c r="Y5" s="5">
        <v>13.083176561149623</v>
      </c>
    </row>
    <row r="6" spans="1:25" x14ac:dyDescent="0.25">
      <c r="A6" s="2" t="s">
        <v>0</v>
      </c>
      <c r="B6" s="3">
        <v>42557</v>
      </c>
      <c r="C6" s="4">
        <v>430016.5410156257</v>
      </c>
      <c r="D6" s="6">
        <v>3.4839254500000007E-2</v>
      </c>
      <c r="E6" s="6"/>
      <c r="F6" s="7">
        <v>3.4803861305716315</v>
      </c>
      <c r="G6" s="7">
        <v>1.7631999999999601</v>
      </c>
      <c r="H6" s="7">
        <f t="shared" si="0"/>
        <v>5.2435861305715914</v>
      </c>
      <c r="I6" s="7"/>
      <c r="J6" s="12">
        <f t="shared" si="1"/>
        <v>3480.3861305716314</v>
      </c>
      <c r="K6" s="12">
        <f t="shared" si="2"/>
        <v>1763.19999999996</v>
      </c>
      <c r="L6" s="10">
        <f t="shared" si="7"/>
        <v>5243.5861305715916</v>
      </c>
      <c r="M6" s="10"/>
      <c r="N6" s="6">
        <f t="shared" si="3"/>
        <v>121.25405816125532</v>
      </c>
      <c r="O6" s="6">
        <f t="shared" si="4"/>
        <v>61.428573534398616</v>
      </c>
      <c r="P6" s="8">
        <f t="shared" si="8"/>
        <v>182.68263169565392</v>
      </c>
      <c r="Q6" s="8"/>
      <c r="R6" s="14">
        <f t="shared" si="5"/>
        <v>0.28197533489031357</v>
      </c>
      <c r="S6" s="14">
        <f t="shared" si="6"/>
        <v>0.14285165261158281</v>
      </c>
      <c r="T6" s="14">
        <f t="shared" si="9"/>
        <v>0.4248269875018964</v>
      </c>
      <c r="U6" s="14"/>
      <c r="V6" s="5">
        <v>42.139163903449344</v>
      </c>
      <c r="W6" s="5">
        <v>8.0252023323898101</v>
      </c>
      <c r="X6" s="5">
        <v>36.752457203011218</v>
      </c>
      <c r="Y6" s="5">
        <v>13.083176561149623</v>
      </c>
    </row>
    <row r="7" spans="1:25" x14ac:dyDescent="0.25">
      <c r="A7" s="2" t="s">
        <v>0</v>
      </c>
      <c r="B7" s="3">
        <v>42565</v>
      </c>
      <c r="C7" s="4">
        <v>430016.5410156257</v>
      </c>
      <c r="D7" s="6">
        <v>1.3254457000000001E-2</v>
      </c>
      <c r="E7" s="6"/>
      <c r="F7" s="7">
        <v>6.3207551300760887</v>
      </c>
      <c r="G7" s="7">
        <v>1.4384000000000217</v>
      </c>
      <c r="H7" s="7">
        <f t="shared" si="0"/>
        <v>7.7591551300761106</v>
      </c>
      <c r="I7" s="7"/>
      <c r="J7" s="12">
        <f t="shared" si="1"/>
        <v>6320.7551300760888</v>
      </c>
      <c r="K7" s="12">
        <f t="shared" si="2"/>
        <v>1438.4000000000217</v>
      </c>
      <c r="L7" s="10">
        <f t="shared" si="7"/>
        <v>7759.1551300761103</v>
      </c>
      <c r="M7" s="10"/>
      <c r="N7" s="6">
        <f t="shared" si="3"/>
        <v>83.778177079122926</v>
      </c>
      <c r="O7" s="6">
        <f t="shared" si="4"/>
        <v>19.065210948800289</v>
      </c>
      <c r="P7" s="8">
        <f t="shared" si="8"/>
        <v>102.84338802792321</v>
      </c>
      <c r="Q7" s="8"/>
      <c r="R7" s="14">
        <f t="shared" si="5"/>
        <v>0.19482547550671694</v>
      </c>
      <c r="S7" s="14">
        <f t="shared" si="6"/>
        <v>4.4335994387033374E-2</v>
      </c>
      <c r="T7" s="14">
        <f t="shared" si="9"/>
        <v>0.23916146989375031</v>
      </c>
      <c r="U7" s="14"/>
      <c r="V7" s="5">
        <v>42.139163903449344</v>
      </c>
      <c r="W7" s="5">
        <v>8.0252023323898101</v>
      </c>
      <c r="X7" s="5">
        <v>36.752457203011218</v>
      </c>
      <c r="Y7" s="5">
        <v>13.083176561149623</v>
      </c>
    </row>
    <row r="8" spans="1:25" x14ac:dyDescent="0.25">
      <c r="A8" s="2" t="s">
        <v>1</v>
      </c>
      <c r="B8" s="3">
        <v>42531</v>
      </c>
      <c r="C8" s="4">
        <v>345656.72784423811</v>
      </c>
      <c r="D8" s="6">
        <v>1.8724392301083581E-2</v>
      </c>
      <c r="E8" s="6"/>
      <c r="F8" s="7">
        <v>4.4477745642765241</v>
      </c>
      <c r="G8" s="7">
        <v>1.5080000000000269</v>
      </c>
      <c r="H8" s="7">
        <f t="shared" si="0"/>
        <v>5.9557745642765507</v>
      </c>
      <c r="I8" s="7"/>
      <c r="J8" s="12">
        <f t="shared" si="1"/>
        <v>4447.774564276524</v>
      </c>
      <c r="K8" s="12">
        <f t="shared" si="2"/>
        <v>1508.0000000000268</v>
      </c>
      <c r="L8" s="10">
        <f t="shared" si="7"/>
        <v>5955.7745642765512</v>
      </c>
      <c r="M8" s="10"/>
      <c r="N8" s="6">
        <f t="shared" si="3"/>
        <v>83.281875808294728</v>
      </c>
      <c r="O8" s="6">
        <f t="shared" si="4"/>
        <v>28.236383590034542</v>
      </c>
      <c r="P8" s="8">
        <f t="shared" si="8"/>
        <v>111.51825939832926</v>
      </c>
      <c r="Q8" s="8"/>
      <c r="R8" s="14">
        <f t="shared" si="5"/>
        <v>0.240938101589111</v>
      </c>
      <c r="S8" s="14">
        <f t="shared" si="6"/>
        <v>8.1689090115898422E-2</v>
      </c>
      <c r="T8" s="14">
        <f t="shared" si="9"/>
        <v>0.32262719170500942</v>
      </c>
      <c r="U8" s="14"/>
      <c r="V8" s="5">
        <v>41.176916578010584</v>
      </c>
      <c r="W8" s="5">
        <v>2.3418077991483894</v>
      </c>
      <c r="X8" s="5">
        <v>45.722137666509902</v>
      </c>
      <c r="Y8" s="5">
        <v>10.759137956331125</v>
      </c>
    </row>
    <row r="9" spans="1:25" x14ac:dyDescent="0.25">
      <c r="A9" s="2" t="s">
        <v>1</v>
      </c>
      <c r="B9" s="3">
        <v>42534</v>
      </c>
      <c r="C9" s="4">
        <v>345656.72784423811</v>
      </c>
      <c r="D9" s="6">
        <v>1.4347671999999999E-2</v>
      </c>
      <c r="E9" s="6"/>
      <c r="F9" s="7">
        <v>5.0602042151840818</v>
      </c>
      <c r="G9" s="7">
        <v>1.2063999999999828</v>
      </c>
      <c r="H9" s="7">
        <f t="shared" si="0"/>
        <v>6.2666042151840644</v>
      </c>
      <c r="I9" s="7"/>
      <c r="J9" s="12">
        <f t="shared" si="1"/>
        <v>5060.2042151840815</v>
      </c>
      <c r="K9" s="12">
        <f t="shared" si="2"/>
        <v>1206.3999999999828</v>
      </c>
      <c r="L9" s="10">
        <f t="shared" si="7"/>
        <v>6266.6042151840647</v>
      </c>
      <c r="M9" s="10"/>
      <c r="N9" s="6">
        <f t="shared" si="3"/>
        <v>72.602150332478615</v>
      </c>
      <c r="O9" s="6">
        <f t="shared" si="4"/>
        <v>17.309031500799751</v>
      </c>
      <c r="P9" s="8">
        <f t="shared" si="8"/>
        <v>89.911181833278363</v>
      </c>
      <c r="Q9" s="8"/>
      <c r="R9" s="14">
        <f t="shared" si="5"/>
        <v>0.21004118966605223</v>
      </c>
      <c r="S9" s="14">
        <f t="shared" si="6"/>
        <v>5.0075783592442177E-2</v>
      </c>
      <c r="T9" s="14">
        <f t="shared" si="9"/>
        <v>0.26011697325849442</v>
      </c>
      <c r="U9" s="14"/>
      <c r="V9" s="5">
        <v>41.176916578010584</v>
      </c>
      <c r="W9" s="5">
        <v>2.3418077991483894</v>
      </c>
      <c r="X9" s="5">
        <v>45.722137666509902</v>
      </c>
      <c r="Y9" s="5">
        <v>10.759137956331125</v>
      </c>
    </row>
    <row r="10" spans="1:25" x14ac:dyDescent="0.25">
      <c r="A10" s="2" t="s">
        <v>1</v>
      </c>
      <c r="B10" s="3">
        <v>42542</v>
      </c>
      <c r="C10" s="4">
        <v>345656.72784423811</v>
      </c>
      <c r="D10" s="6">
        <v>6.0991656500000019E-2</v>
      </c>
      <c r="E10" s="6"/>
      <c r="F10" s="7">
        <v>5.0577226945954825</v>
      </c>
      <c r="G10" s="7">
        <v>1.3224000000000344</v>
      </c>
      <c r="H10" s="7">
        <f t="shared" si="0"/>
        <v>6.3801226945955172</v>
      </c>
      <c r="I10" s="7"/>
      <c r="J10" s="12">
        <f t="shared" si="1"/>
        <v>5057.7226945954826</v>
      </c>
      <c r="K10" s="12">
        <f t="shared" si="2"/>
        <v>1322.4000000000344</v>
      </c>
      <c r="L10" s="10">
        <f t="shared" si="7"/>
        <v>6380.1226945955168</v>
      </c>
      <c r="M10" s="10"/>
      <c r="N10" s="6">
        <f t="shared" si="3"/>
        <v>308.47888526102219</v>
      </c>
      <c r="O10" s="6">
        <f t="shared" si="4"/>
        <v>80.655366555602129</v>
      </c>
      <c r="P10" s="8">
        <f t="shared" si="8"/>
        <v>389.13425181662433</v>
      </c>
      <c r="Q10" s="8"/>
      <c r="R10" s="14">
        <f t="shared" si="5"/>
        <v>0.89244287876274397</v>
      </c>
      <c r="S10" s="14">
        <f t="shared" si="6"/>
        <v>0.23333949568586881</v>
      </c>
      <c r="T10" s="14">
        <f t="shared" si="9"/>
        <v>1.1257823744486128</v>
      </c>
      <c r="U10" s="14"/>
      <c r="V10" s="5">
        <v>41.176916578010584</v>
      </c>
      <c r="W10" s="5">
        <v>2.3418077991483894</v>
      </c>
      <c r="X10" s="5">
        <v>45.722137666509902</v>
      </c>
      <c r="Y10" s="5">
        <v>10.759137956331125</v>
      </c>
    </row>
    <row r="11" spans="1:25" x14ac:dyDescent="0.25">
      <c r="A11" s="2" t="s">
        <v>1</v>
      </c>
      <c r="B11" s="3">
        <v>42550</v>
      </c>
      <c r="C11" s="4">
        <v>345656.72784423811</v>
      </c>
      <c r="D11" s="6">
        <v>2.6362550500000002E-2</v>
      </c>
      <c r="E11" s="6"/>
      <c r="F11" s="7">
        <v>4.4699669483399251</v>
      </c>
      <c r="G11" s="7">
        <v>2.4824000000000357</v>
      </c>
      <c r="H11" s="7">
        <f t="shared" si="0"/>
        <v>6.9523669483399608</v>
      </c>
      <c r="I11" s="7"/>
      <c r="J11" s="12">
        <f t="shared" si="1"/>
        <v>4469.9669483399248</v>
      </c>
      <c r="K11" s="12">
        <f t="shared" si="2"/>
        <v>2482.4000000000356</v>
      </c>
      <c r="L11" s="10">
        <f t="shared" si="7"/>
        <v>6952.3669483399608</v>
      </c>
      <c r="M11" s="10"/>
      <c r="N11" s="6">
        <f t="shared" si="3"/>
        <v>117.83972940894216</v>
      </c>
      <c r="O11" s="6">
        <f t="shared" si="4"/>
        <v>65.442395361200937</v>
      </c>
      <c r="P11" s="8">
        <f t="shared" si="8"/>
        <v>183.2821247701431</v>
      </c>
      <c r="Q11" s="8"/>
      <c r="R11" s="14">
        <f t="shared" si="5"/>
        <v>0.34091548034917407</v>
      </c>
      <c r="S11" s="14">
        <f t="shared" si="6"/>
        <v>0.18932770604335231</v>
      </c>
      <c r="T11" s="14">
        <f t="shared" si="9"/>
        <v>0.53024318639252632</v>
      </c>
      <c r="U11" s="14"/>
      <c r="V11" s="5">
        <v>41.176916578010584</v>
      </c>
      <c r="W11" s="5">
        <v>2.3418077991483894</v>
      </c>
      <c r="X11" s="5">
        <v>45.722137666509902</v>
      </c>
      <c r="Y11" s="5">
        <v>10.759137956331125</v>
      </c>
    </row>
    <row r="12" spans="1:25" x14ac:dyDescent="0.25">
      <c r="A12" s="2" t="s">
        <v>1</v>
      </c>
      <c r="B12" s="3">
        <v>42557</v>
      </c>
      <c r="C12" s="4">
        <v>345656.72784423811</v>
      </c>
      <c r="D12" s="6">
        <v>1.7370271249999999E-2</v>
      </c>
      <c r="E12" s="6"/>
      <c r="F12" s="7">
        <v>4.9259755227772288</v>
      </c>
      <c r="G12" s="7">
        <v>1.4151999999999987</v>
      </c>
      <c r="H12" s="7">
        <f t="shared" si="0"/>
        <v>6.3411755227772275</v>
      </c>
      <c r="I12" s="7"/>
      <c r="J12" s="12">
        <f t="shared" si="1"/>
        <v>4925.9755227772284</v>
      </c>
      <c r="K12" s="12">
        <f t="shared" si="2"/>
        <v>1415.1999999999987</v>
      </c>
      <c r="L12" s="10">
        <f t="shared" si="7"/>
        <v>6341.1755227772273</v>
      </c>
      <c r="M12" s="10"/>
      <c r="N12" s="6">
        <f t="shared" si="3"/>
        <v>85.565531001501014</v>
      </c>
      <c r="O12" s="6">
        <f t="shared" si="4"/>
        <v>24.582407872999976</v>
      </c>
      <c r="P12" s="8">
        <f t="shared" si="8"/>
        <v>110.14793887450099</v>
      </c>
      <c r="Q12" s="8"/>
      <c r="R12" s="14">
        <f t="shared" si="5"/>
        <v>0.2475448157342364</v>
      </c>
      <c r="S12" s="14">
        <f t="shared" si="6"/>
        <v>7.1117978887069278E-2</v>
      </c>
      <c r="T12" s="14">
        <f t="shared" si="9"/>
        <v>0.31866279462130565</v>
      </c>
      <c r="U12" s="14"/>
      <c r="V12" s="5">
        <v>41.176916578010584</v>
      </c>
      <c r="W12" s="5">
        <v>2.3418077991483894</v>
      </c>
      <c r="X12" s="5">
        <v>45.722137666509902</v>
      </c>
      <c r="Y12" s="5">
        <v>10.759137956331125</v>
      </c>
    </row>
    <row r="13" spans="1:25" x14ac:dyDescent="0.25">
      <c r="A13" s="2" t="s">
        <v>1</v>
      </c>
      <c r="B13" s="3">
        <v>42565</v>
      </c>
      <c r="C13" s="4">
        <v>345656.72784423811</v>
      </c>
      <c r="D13" s="6">
        <v>1.0107588750000002E-2</v>
      </c>
      <c r="E13" s="6"/>
      <c r="F13" s="7">
        <v>4.6638333691318765</v>
      </c>
      <c r="G13" s="7">
        <v>1.7167999999999781</v>
      </c>
      <c r="H13" s="7">
        <f t="shared" si="0"/>
        <v>6.3806333691318544</v>
      </c>
      <c r="I13" s="7"/>
      <c r="J13" s="12">
        <f t="shared" si="1"/>
        <v>4663.8333691318767</v>
      </c>
      <c r="K13" s="12">
        <f t="shared" si="2"/>
        <v>1716.7999999999781</v>
      </c>
      <c r="L13" s="10">
        <f t="shared" si="7"/>
        <v>6380.633369131855</v>
      </c>
      <c r="M13" s="10"/>
      <c r="N13" s="6">
        <f t="shared" si="3"/>
        <v>47.140109693711963</v>
      </c>
      <c r="O13" s="6">
        <f t="shared" si="4"/>
        <v>17.352708365999781</v>
      </c>
      <c r="P13" s="8">
        <f t="shared" si="8"/>
        <v>64.492818059711738</v>
      </c>
      <c r="Q13" s="8"/>
      <c r="R13" s="14">
        <f t="shared" si="5"/>
        <v>0.13637839479564398</v>
      </c>
      <c r="S13" s="14">
        <f t="shared" si="6"/>
        <v>5.0202142669762709E-2</v>
      </c>
      <c r="T13" s="14">
        <f t="shared" si="9"/>
        <v>0.1865805374654067</v>
      </c>
      <c r="U13" s="14"/>
      <c r="V13" s="5">
        <v>41.176916578010584</v>
      </c>
      <c r="W13" s="5">
        <v>2.3418077991483894</v>
      </c>
      <c r="X13" s="5">
        <v>45.722137666509902</v>
      </c>
      <c r="Y13" s="5">
        <v>10.759137956331125</v>
      </c>
    </row>
    <row r="14" spans="1:25" x14ac:dyDescent="0.25">
      <c r="A14" s="2" t="s">
        <v>2</v>
      </c>
      <c r="B14" s="3">
        <v>42531</v>
      </c>
      <c r="C14" s="4">
        <v>40927.944244384787</v>
      </c>
      <c r="D14" s="6">
        <v>6.688368018383288E-3</v>
      </c>
      <c r="E14" s="6"/>
      <c r="F14" s="7">
        <v>3.4405348433163958</v>
      </c>
      <c r="G14" s="7">
        <v>1.6240000000000141</v>
      </c>
      <c r="H14" s="7">
        <f t="shared" si="0"/>
        <v>5.0645348433164097</v>
      </c>
      <c r="I14" s="7"/>
      <c r="J14" s="12">
        <f t="shared" si="1"/>
        <v>3440.5348433163958</v>
      </c>
      <c r="K14" s="12">
        <f t="shared" si="2"/>
        <v>1624.0000000000141</v>
      </c>
      <c r="L14" s="10">
        <f t="shared" si="7"/>
        <v>5064.5348433164099</v>
      </c>
      <c r="M14" s="10"/>
      <c r="N14" s="6">
        <f t="shared" si="3"/>
        <v>23.011563212170739</v>
      </c>
      <c r="O14" s="6">
        <f t="shared" si="4"/>
        <v>10.861909661854554</v>
      </c>
      <c r="P14" s="8">
        <f t="shared" si="8"/>
        <v>33.873472874025296</v>
      </c>
      <c r="Q14" s="8"/>
      <c r="R14" s="14">
        <f t="shared" si="5"/>
        <v>0.562245762327236</v>
      </c>
      <c r="S14" s="14">
        <f t="shared" si="6"/>
        <v>0.26539103935924613</v>
      </c>
      <c r="T14" s="14">
        <f t="shared" si="9"/>
        <v>0.82763680168648213</v>
      </c>
      <c r="U14" s="14"/>
      <c r="V14" s="5">
        <v>38.173238847110206</v>
      </c>
      <c r="W14" s="5">
        <v>28.307251350388064</v>
      </c>
      <c r="X14" s="5">
        <v>0</v>
      </c>
      <c r="Y14" s="5">
        <v>33.51950980250173</v>
      </c>
    </row>
    <row r="15" spans="1:25" x14ac:dyDescent="0.25">
      <c r="A15" s="2" t="s">
        <v>2</v>
      </c>
      <c r="B15" s="3">
        <v>42534</v>
      </c>
      <c r="C15" s="4">
        <v>40927.944244384787</v>
      </c>
      <c r="D15" s="6">
        <v>5.1250000000000011E-3</v>
      </c>
      <c r="E15" s="6"/>
      <c r="F15" s="7">
        <v>5.4537149962300502</v>
      </c>
      <c r="G15" s="7">
        <v>1.995199999999999</v>
      </c>
      <c r="H15" s="7">
        <f t="shared" si="0"/>
        <v>7.4489149962300489</v>
      </c>
      <c r="I15" s="7"/>
      <c r="J15" s="12">
        <f t="shared" si="1"/>
        <v>5453.71499623005</v>
      </c>
      <c r="K15" s="12">
        <f t="shared" si="2"/>
        <v>1995.1999999999989</v>
      </c>
      <c r="L15" s="10">
        <f t="shared" si="7"/>
        <v>7448.9149962300489</v>
      </c>
      <c r="M15" s="10"/>
      <c r="N15" s="6">
        <f t="shared" si="3"/>
        <v>27.950289355679011</v>
      </c>
      <c r="O15" s="6">
        <f t="shared" si="4"/>
        <v>10.225399999999997</v>
      </c>
      <c r="P15" s="8">
        <f t="shared" si="8"/>
        <v>38.175689355679012</v>
      </c>
      <c r="Q15" s="8"/>
      <c r="R15" s="14">
        <f t="shared" si="5"/>
        <v>0.68291456782644833</v>
      </c>
      <c r="S15" s="14">
        <f t="shared" si="6"/>
        <v>0.24983908155618875</v>
      </c>
      <c r="T15" s="14">
        <f t="shared" si="9"/>
        <v>0.93275364938263705</v>
      </c>
      <c r="U15" s="14"/>
      <c r="V15" s="5">
        <v>38.173238847110206</v>
      </c>
      <c r="W15" s="5">
        <v>28.307251350388064</v>
      </c>
      <c r="X15" s="5">
        <v>0</v>
      </c>
      <c r="Y15" s="5">
        <v>33.51950980250173</v>
      </c>
    </row>
    <row r="16" spans="1:25" x14ac:dyDescent="0.25">
      <c r="A16" s="2" t="s">
        <v>2</v>
      </c>
      <c r="B16" s="3">
        <v>42542</v>
      </c>
      <c r="C16" s="4">
        <v>40927.944244384787</v>
      </c>
      <c r="D16" s="6">
        <v>1.3885753000000001E-2</v>
      </c>
      <c r="E16" s="6"/>
      <c r="F16" s="7">
        <v>5.2315275923802353</v>
      </c>
      <c r="G16" s="7">
        <v>1.1600000000000008</v>
      </c>
      <c r="H16" s="7">
        <f t="shared" si="0"/>
        <v>6.3915275923802364</v>
      </c>
      <c r="I16" s="7"/>
      <c r="J16" s="12">
        <f t="shared" si="1"/>
        <v>5231.5275923802355</v>
      </c>
      <c r="K16" s="12">
        <f t="shared" si="2"/>
        <v>1160.0000000000009</v>
      </c>
      <c r="L16" s="10">
        <f t="shared" si="7"/>
        <v>6391.5275923802365</v>
      </c>
      <c r="M16" s="10"/>
      <c r="N16" s="6">
        <f t="shared" si="3"/>
        <v>72.643699960476638</v>
      </c>
      <c r="O16" s="6">
        <f t="shared" si="4"/>
        <v>16.107473480000014</v>
      </c>
      <c r="P16" s="8">
        <f t="shared" si="8"/>
        <v>88.751173440476649</v>
      </c>
      <c r="Q16" s="8"/>
      <c r="R16" s="14">
        <f t="shared" si="5"/>
        <v>1.7749169009494821</v>
      </c>
      <c r="S16" s="14">
        <f t="shared" si="6"/>
        <v>0.39355686627749253</v>
      </c>
      <c r="T16" s="14">
        <f t="shared" si="9"/>
        <v>2.1684737672269745</v>
      </c>
      <c r="U16" s="14"/>
      <c r="V16" s="5">
        <v>38.173238847110206</v>
      </c>
      <c r="W16" s="5">
        <v>28.307251350388064</v>
      </c>
      <c r="X16" s="5">
        <v>0</v>
      </c>
      <c r="Y16" s="5">
        <v>33.51950980250173</v>
      </c>
    </row>
    <row r="17" spans="1:25" x14ac:dyDescent="0.25">
      <c r="A17" s="2" t="s">
        <v>2</v>
      </c>
      <c r="B17" s="3">
        <v>42550</v>
      </c>
      <c r="C17" s="4">
        <v>40927.944244384787</v>
      </c>
      <c r="D17" s="6">
        <v>5.0170270000000003E-3</v>
      </c>
      <c r="E17" s="6"/>
      <c r="F17" s="7">
        <v>4.1515049901967727</v>
      </c>
      <c r="G17" s="7">
        <v>3.0623999999999718</v>
      </c>
      <c r="H17" s="7">
        <f t="shared" si="0"/>
        <v>7.2139049901967445</v>
      </c>
      <c r="I17" s="7"/>
      <c r="J17" s="12">
        <f t="shared" si="1"/>
        <v>4151.5049901967723</v>
      </c>
      <c r="K17" s="12">
        <f t="shared" si="2"/>
        <v>3062.3999999999719</v>
      </c>
      <c r="L17" s="10">
        <f t="shared" si="7"/>
        <v>7213.9049901967446</v>
      </c>
      <c r="M17" s="10"/>
      <c r="N17" s="6">
        <f t="shared" si="3"/>
        <v>20.828212626451943</v>
      </c>
      <c r="O17" s="6">
        <f t="shared" si="4"/>
        <v>15.364143484799859</v>
      </c>
      <c r="P17" s="8">
        <f t="shared" si="8"/>
        <v>36.192356111251804</v>
      </c>
      <c r="Q17" s="8"/>
      <c r="R17" s="14">
        <f t="shared" si="5"/>
        <v>0.50889955532788633</v>
      </c>
      <c r="S17" s="14">
        <f t="shared" si="6"/>
        <v>0.37539494759519426</v>
      </c>
      <c r="T17" s="14">
        <f t="shared" si="9"/>
        <v>0.88429450292308065</v>
      </c>
      <c r="U17" s="14"/>
      <c r="V17" s="5">
        <v>38.173238847110206</v>
      </c>
      <c r="W17" s="5">
        <v>28.307251350388064</v>
      </c>
      <c r="X17" s="5">
        <v>0</v>
      </c>
      <c r="Y17" s="5">
        <v>33.51950980250173</v>
      </c>
    </row>
    <row r="18" spans="1:25" x14ac:dyDescent="0.25">
      <c r="A18" s="2" t="s">
        <v>2</v>
      </c>
      <c r="B18" s="3">
        <v>42557</v>
      </c>
      <c r="C18" s="4">
        <v>40927.944244384787</v>
      </c>
      <c r="D18" s="6">
        <v>4.3000000000000009E-3</v>
      </c>
      <c r="E18" s="6"/>
      <c r="F18" s="7">
        <v>4.4923035351538738</v>
      </c>
      <c r="G18" s="7">
        <v>1.6240000000000141</v>
      </c>
      <c r="H18" s="7">
        <f t="shared" si="0"/>
        <v>6.1163035351538877</v>
      </c>
      <c r="I18" s="7"/>
      <c r="J18" s="12">
        <f t="shared" si="1"/>
        <v>4492.3035351538738</v>
      </c>
      <c r="K18" s="12">
        <f t="shared" si="2"/>
        <v>1624.0000000000141</v>
      </c>
      <c r="L18" s="10">
        <f t="shared" si="7"/>
        <v>6116.3035351538874</v>
      </c>
      <c r="M18" s="10"/>
      <c r="N18" s="6">
        <f t="shared" si="3"/>
        <v>19.31690520116166</v>
      </c>
      <c r="O18" s="6">
        <f t="shared" si="4"/>
        <v>6.9832000000000622</v>
      </c>
      <c r="P18" s="8">
        <f t="shared" si="8"/>
        <v>26.30010520116172</v>
      </c>
      <c r="Q18" s="8"/>
      <c r="R18" s="14">
        <f t="shared" si="5"/>
        <v>0.4719735026469572</v>
      </c>
      <c r="S18" s="14">
        <f t="shared" si="6"/>
        <v>0.17062181179447192</v>
      </c>
      <c r="T18" s="14">
        <f t="shared" si="9"/>
        <v>0.64259531444142914</v>
      </c>
      <c r="U18" s="14"/>
      <c r="V18" s="5">
        <v>38.173238847110206</v>
      </c>
      <c r="W18" s="5">
        <v>28.307251350388064</v>
      </c>
      <c r="X18" s="5">
        <v>0</v>
      </c>
      <c r="Y18" s="5">
        <v>33.51950980250173</v>
      </c>
    </row>
    <row r="19" spans="1:25" x14ac:dyDescent="0.25">
      <c r="A19" s="2" t="s">
        <v>2</v>
      </c>
      <c r="B19" s="3">
        <v>42565</v>
      </c>
      <c r="C19" s="4">
        <v>40927.944244384787</v>
      </c>
      <c r="D19" s="6">
        <v>4.5750000000000001E-3</v>
      </c>
      <c r="E19" s="6"/>
      <c r="F19" s="7">
        <v>5.0542782336815337</v>
      </c>
      <c r="G19" s="7">
        <v>1.6471999999999731</v>
      </c>
      <c r="H19" s="7">
        <f t="shared" si="0"/>
        <v>6.7014782336815069</v>
      </c>
      <c r="I19" s="7"/>
      <c r="J19" s="12">
        <f t="shared" si="1"/>
        <v>5054.2782336815335</v>
      </c>
      <c r="K19" s="12">
        <f t="shared" si="2"/>
        <v>1647.1999999999732</v>
      </c>
      <c r="L19" s="10">
        <f t="shared" si="7"/>
        <v>6701.4782336815069</v>
      </c>
      <c r="M19" s="10"/>
      <c r="N19" s="6">
        <f t="shared" si="3"/>
        <v>23.123322919093017</v>
      </c>
      <c r="O19" s="6">
        <f t="shared" si="4"/>
        <v>7.5359399999998775</v>
      </c>
      <c r="P19" s="8">
        <f t="shared" si="8"/>
        <v>30.659262919092896</v>
      </c>
      <c r="Q19" s="8"/>
      <c r="R19" s="14">
        <f t="shared" si="5"/>
        <v>0.56497640783083014</v>
      </c>
      <c r="S19" s="14">
        <f t="shared" si="6"/>
        <v>0.18412701002039186</v>
      </c>
      <c r="T19" s="14">
        <f t="shared" si="9"/>
        <v>0.74910341785122203</v>
      </c>
      <c r="U19" s="14"/>
      <c r="V19" s="5">
        <v>38.173238847110206</v>
      </c>
      <c r="W19" s="5">
        <v>28.307251350388064</v>
      </c>
      <c r="X19" s="5">
        <v>0</v>
      </c>
      <c r="Y19" s="5">
        <v>33.51950980250173</v>
      </c>
    </row>
    <row r="20" spans="1:25" x14ac:dyDescent="0.25">
      <c r="A20" s="2" t="s">
        <v>3</v>
      </c>
      <c r="B20" s="3">
        <v>42531</v>
      </c>
      <c r="C20" s="5">
        <v>34047.590209960959</v>
      </c>
      <c r="D20" s="6">
        <v>1.5800796363741414E-3</v>
      </c>
      <c r="E20" s="6"/>
      <c r="F20" s="7">
        <v>4.1765362910754291</v>
      </c>
      <c r="G20" s="7">
        <v>1.4615999999999807</v>
      </c>
      <c r="H20" s="7">
        <f t="shared" si="0"/>
        <v>5.6381362910754103</v>
      </c>
      <c r="I20" s="7"/>
      <c r="J20" s="12">
        <f t="shared" si="1"/>
        <v>4176.5362910754293</v>
      </c>
      <c r="K20" s="12">
        <f t="shared" si="2"/>
        <v>1461.5999999999806</v>
      </c>
      <c r="L20" s="10">
        <f t="shared" si="7"/>
        <v>5638.1362910754096</v>
      </c>
      <c r="M20" s="10"/>
      <c r="N20" s="6">
        <f t="shared" si="3"/>
        <v>6.599259944105869</v>
      </c>
      <c r="O20" s="6">
        <f t="shared" si="4"/>
        <v>2.3094443965244142</v>
      </c>
      <c r="P20" s="8">
        <f t="shared" si="8"/>
        <v>8.9087043406302833</v>
      </c>
      <c r="Q20" s="8"/>
      <c r="R20" s="14">
        <f t="shared" si="5"/>
        <v>0.19382458210435083</v>
      </c>
      <c r="S20" s="14">
        <f t="shared" si="6"/>
        <v>6.7829892872969422E-2</v>
      </c>
      <c r="T20" s="14">
        <f t="shared" si="9"/>
        <v>0.26165447497732025</v>
      </c>
      <c r="U20" s="14"/>
      <c r="V20" s="5">
        <v>30.696089542979095</v>
      </c>
      <c r="W20" s="5">
        <v>29.233057733316375</v>
      </c>
      <c r="X20" s="5">
        <v>0</v>
      </c>
      <c r="Y20" s="5">
        <v>40.070852723704533</v>
      </c>
    </row>
    <row r="21" spans="1:25" x14ac:dyDescent="0.25">
      <c r="A21" s="2" t="s">
        <v>3</v>
      </c>
      <c r="B21" s="3">
        <v>42534</v>
      </c>
      <c r="C21" s="5">
        <v>34047.590209960959</v>
      </c>
      <c r="D21" s="6">
        <v>1.2107450000000003E-3</v>
      </c>
      <c r="E21" s="6"/>
      <c r="F21" s="7">
        <v>4.8519429778164342</v>
      </c>
      <c r="G21" s="7">
        <v>2.6679999999999633</v>
      </c>
      <c r="H21" s="7">
        <f t="shared" si="0"/>
        <v>7.5199429778163971</v>
      </c>
      <c r="I21" s="7"/>
      <c r="J21" s="12">
        <f t="shared" si="1"/>
        <v>4851.942977816434</v>
      </c>
      <c r="K21" s="12">
        <f t="shared" si="2"/>
        <v>2667.9999999999632</v>
      </c>
      <c r="L21" s="10">
        <f t="shared" si="7"/>
        <v>7519.9429778163976</v>
      </c>
      <c r="M21" s="10"/>
      <c r="N21" s="6">
        <f t="shared" si="3"/>
        <v>5.8744657006763594</v>
      </c>
      <c r="O21" s="6">
        <f t="shared" si="4"/>
        <v>3.230267659999956</v>
      </c>
      <c r="P21" s="8">
        <f t="shared" si="8"/>
        <v>9.104733360676315</v>
      </c>
      <c r="Q21" s="8"/>
      <c r="R21" s="14">
        <f t="shared" si="5"/>
        <v>0.17253690098037325</v>
      </c>
      <c r="S21" s="14">
        <f t="shared" si="6"/>
        <v>9.4875074567095471E-2</v>
      </c>
      <c r="T21" s="14">
        <f t="shared" si="9"/>
        <v>0.26741197554746871</v>
      </c>
      <c r="U21" s="14"/>
      <c r="V21" s="5">
        <v>30.696089542979095</v>
      </c>
      <c r="W21" s="5">
        <v>29.233057733316375</v>
      </c>
      <c r="X21" s="5">
        <v>0</v>
      </c>
      <c r="Y21" s="5">
        <v>40.070852723704533</v>
      </c>
    </row>
    <row r="22" spans="1:25" x14ac:dyDescent="0.25">
      <c r="A22" s="2" t="s">
        <v>3</v>
      </c>
      <c r="B22" s="3">
        <v>42542</v>
      </c>
      <c r="C22" s="5">
        <v>34047.590209960959</v>
      </c>
      <c r="D22" s="6">
        <v>8.1189921912568318E-3</v>
      </c>
      <c r="E22" s="6"/>
      <c r="F22" s="7">
        <v>4.0655792478713586</v>
      </c>
      <c r="G22" s="7">
        <v>1.2063999999999828</v>
      </c>
      <c r="H22" s="7">
        <f t="shared" si="0"/>
        <v>5.2719792478713412</v>
      </c>
      <c r="I22" s="7"/>
      <c r="J22" s="12">
        <f t="shared" si="1"/>
        <v>4065.5792478713588</v>
      </c>
      <c r="K22" s="12">
        <f t="shared" si="2"/>
        <v>1206.3999999999828</v>
      </c>
      <c r="L22" s="10">
        <f t="shared" si="7"/>
        <v>5271.9792478713416</v>
      </c>
      <c r="M22" s="10"/>
      <c r="N22" s="6">
        <f t="shared" si="3"/>
        <v>33.008406166403383</v>
      </c>
      <c r="O22" s="6">
        <f t="shared" si="4"/>
        <v>9.794752179532102</v>
      </c>
      <c r="P22" s="8">
        <f t="shared" si="8"/>
        <v>42.803158345935486</v>
      </c>
      <c r="Q22" s="8"/>
      <c r="R22" s="14">
        <f t="shared" si="5"/>
        <v>0.96947848475768039</v>
      </c>
      <c r="S22" s="14">
        <f t="shared" si="6"/>
        <v>0.28767827969999915</v>
      </c>
      <c r="T22" s="14">
        <f t="shared" si="9"/>
        <v>1.2571567644576795</v>
      </c>
      <c r="U22" s="14"/>
      <c r="V22" s="5">
        <v>30.696089542979095</v>
      </c>
      <c r="W22" s="5">
        <v>29.233057733316375</v>
      </c>
      <c r="X22" s="5">
        <v>0</v>
      </c>
      <c r="Y22" s="5">
        <v>40.070852723704533</v>
      </c>
    </row>
    <row r="23" spans="1:25" x14ac:dyDescent="0.25">
      <c r="A23" s="2" t="s">
        <v>3</v>
      </c>
      <c r="B23" s="3">
        <v>42550</v>
      </c>
      <c r="C23" s="5">
        <v>34047.590209960959</v>
      </c>
      <c r="D23" s="6">
        <v>2.9334529453551917E-3</v>
      </c>
      <c r="E23" s="6"/>
      <c r="F23" s="7">
        <v>5.5944742710396236</v>
      </c>
      <c r="G23" s="7">
        <v>2.8767999999999794</v>
      </c>
      <c r="H23" s="7">
        <f t="shared" si="0"/>
        <v>8.4712742710396025</v>
      </c>
      <c r="I23" s="7"/>
      <c r="J23" s="12">
        <f t="shared" si="1"/>
        <v>5594.474271039624</v>
      </c>
      <c r="K23" s="12">
        <f t="shared" si="2"/>
        <v>2876.7999999999793</v>
      </c>
      <c r="L23" s="10">
        <f t="shared" si="7"/>
        <v>8471.2742710396033</v>
      </c>
      <c r="M23" s="10"/>
      <c r="N23" s="6">
        <f t="shared" si="3"/>
        <v>16.411127028095024</v>
      </c>
      <c r="O23" s="6">
        <f t="shared" si="4"/>
        <v>8.4389574331977553</v>
      </c>
      <c r="P23" s="8">
        <f t="shared" si="8"/>
        <v>24.850084461292781</v>
      </c>
      <c r="Q23" s="8"/>
      <c r="R23" s="14">
        <f t="shared" si="5"/>
        <v>0.48200553774562832</v>
      </c>
      <c r="S23" s="14">
        <f t="shared" si="6"/>
        <v>0.24785770097552615</v>
      </c>
      <c r="T23" s="14">
        <f t="shared" si="9"/>
        <v>0.72986323872115444</v>
      </c>
      <c r="U23" s="14"/>
      <c r="V23" s="5">
        <v>30.696089542979095</v>
      </c>
      <c r="W23" s="5">
        <v>29.233057733316375</v>
      </c>
      <c r="X23" s="5">
        <v>0</v>
      </c>
      <c r="Y23" s="5">
        <v>40.070852723704533</v>
      </c>
    </row>
    <row r="24" spans="1:25" x14ac:dyDescent="0.25">
      <c r="A24" s="2" t="s">
        <v>3</v>
      </c>
      <c r="B24" s="3">
        <v>42557</v>
      </c>
      <c r="C24" s="5">
        <v>34047.590209960959</v>
      </c>
      <c r="D24" s="6">
        <v>2.5142076502732247E-3</v>
      </c>
      <c r="E24" s="6"/>
      <c r="F24" s="7">
        <v>4.4741163668163457</v>
      </c>
      <c r="G24" s="7">
        <v>1.3920000000000397</v>
      </c>
      <c r="H24" s="7">
        <f t="shared" si="0"/>
        <v>5.8661163668163852</v>
      </c>
      <c r="I24" s="7"/>
      <c r="J24" s="12">
        <f t="shared" si="1"/>
        <v>4474.1163668163454</v>
      </c>
      <c r="K24" s="12">
        <f t="shared" si="2"/>
        <v>1392.0000000000396</v>
      </c>
      <c r="L24" s="10">
        <f t="shared" si="7"/>
        <v>5866.1163668163845</v>
      </c>
      <c r="M24" s="10"/>
      <c r="N24" s="6">
        <f t="shared" si="3"/>
        <v>11.248857597662301</v>
      </c>
      <c r="O24" s="6">
        <f t="shared" si="4"/>
        <v>3.4997770491804281</v>
      </c>
      <c r="P24" s="8">
        <f t="shared" si="8"/>
        <v>14.74863464684273</v>
      </c>
      <c r="Q24" s="8"/>
      <c r="R24" s="14">
        <f t="shared" si="5"/>
        <v>0.33038630717457756</v>
      </c>
      <c r="S24" s="14">
        <f t="shared" si="6"/>
        <v>0.10279074165303287</v>
      </c>
      <c r="T24" s="14">
        <f t="shared" si="9"/>
        <v>0.43317704882761043</v>
      </c>
      <c r="U24" s="14"/>
      <c r="V24" s="5">
        <v>30.696089542979095</v>
      </c>
      <c r="W24" s="5">
        <v>29.233057733316375</v>
      </c>
      <c r="X24" s="5">
        <v>0</v>
      </c>
      <c r="Y24" s="5">
        <v>40.070852723704533</v>
      </c>
    </row>
    <row r="25" spans="1:25" x14ac:dyDescent="0.25">
      <c r="A25" s="2" t="s">
        <v>3</v>
      </c>
      <c r="B25" s="3">
        <v>42565</v>
      </c>
      <c r="C25" s="5">
        <v>34047.590209960959</v>
      </c>
      <c r="D25" s="6">
        <v>2.6750000000000003E-3</v>
      </c>
      <c r="E25" s="6"/>
      <c r="F25" s="7">
        <v>5.9769472665895806</v>
      </c>
      <c r="G25" s="7">
        <v>1.925599999999994</v>
      </c>
      <c r="H25" s="7">
        <f t="shared" si="0"/>
        <v>7.9025472665895746</v>
      </c>
      <c r="I25" s="7"/>
      <c r="J25" s="12">
        <f t="shared" si="1"/>
        <v>5976.947266589581</v>
      </c>
      <c r="K25" s="12">
        <f t="shared" si="2"/>
        <v>1925.599999999994</v>
      </c>
      <c r="L25" s="10">
        <f t="shared" si="7"/>
        <v>7902.547266589575</v>
      </c>
      <c r="M25" s="10"/>
      <c r="N25" s="6">
        <f t="shared" si="3"/>
        <v>15.988333938127131</v>
      </c>
      <c r="O25" s="6">
        <f t="shared" si="4"/>
        <v>5.1509799999999846</v>
      </c>
      <c r="P25" s="8">
        <f t="shared" si="8"/>
        <v>21.139313938127117</v>
      </c>
      <c r="Q25" s="8"/>
      <c r="R25" s="14">
        <f t="shared" si="5"/>
        <v>0.46958782808216443</v>
      </c>
      <c r="S25" s="14">
        <f t="shared" si="6"/>
        <v>0.1512876526131654</v>
      </c>
      <c r="T25" s="14">
        <f t="shared" si="9"/>
        <v>0.62087548069532983</v>
      </c>
      <c r="U25" s="14"/>
      <c r="V25" s="5">
        <v>30.696089542979095</v>
      </c>
      <c r="W25" s="5">
        <v>29.233057733316375</v>
      </c>
      <c r="X25" s="5">
        <v>0</v>
      </c>
      <c r="Y25" s="5">
        <v>40.070852723704533</v>
      </c>
    </row>
    <row r="26" spans="1:25" x14ac:dyDescent="0.25">
      <c r="A26" s="2" t="s">
        <v>4</v>
      </c>
      <c r="B26" s="3">
        <v>42531</v>
      </c>
      <c r="C26" s="5">
        <v>334944.58111572196</v>
      </c>
      <c r="D26" s="6">
        <v>1.0636136458502204E-2</v>
      </c>
      <c r="E26" s="6"/>
      <c r="F26" s="7">
        <v>3.370899749926449</v>
      </c>
      <c r="G26" s="7">
        <v>0.44079999999999003</v>
      </c>
      <c r="H26" s="7">
        <f t="shared" si="0"/>
        <v>3.8116997499264391</v>
      </c>
      <c r="I26" s="7"/>
      <c r="J26" s="12">
        <f t="shared" si="1"/>
        <v>3370.8997499264492</v>
      </c>
      <c r="K26" s="12">
        <f t="shared" si="2"/>
        <v>440.79999999999001</v>
      </c>
      <c r="L26" s="10">
        <f t="shared" si="7"/>
        <v>3811.6997499264394</v>
      </c>
      <c r="M26" s="10"/>
      <c r="N26" s="6">
        <f t="shared" si="3"/>
        <v>35.853349728148672</v>
      </c>
      <c r="O26" s="6">
        <f t="shared" si="4"/>
        <v>4.6884089509076654</v>
      </c>
      <c r="P26" s="8">
        <f t="shared" si="8"/>
        <v>40.541758679056336</v>
      </c>
      <c r="Q26" s="8"/>
      <c r="R26" s="14">
        <f t="shared" si="5"/>
        <v>0.10704263257139093</v>
      </c>
      <c r="S26" s="14">
        <f t="shared" si="6"/>
        <v>1.3997566210178034E-2</v>
      </c>
      <c r="T26" s="14">
        <f t="shared" si="9"/>
        <v>0.12104019878156896</v>
      </c>
      <c r="U26" s="14"/>
      <c r="V26" s="5">
        <v>41.088149148227593</v>
      </c>
      <c r="W26" s="5">
        <v>2.1165243426645306</v>
      </c>
      <c r="X26" s="5">
        <v>47.184174153888918</v>
      </c>
      <c r="Y26" s="5">
        <v>9.6111523552189624</v>
      </c>
    </row>
    <row r="27" spans="1:25" x14ac:dyDescent="0.25">
      <c r="A27" s="2" t="s">
        <v>4</v>
      </c>
      <c r="B27" s="3">
        <v>42534</v>
      </c>
      <c r="C27" s="5">
        <v>334944.58111572196</v>
      </c>
      <c r="D27" s="6">
        <v>8.150000000000001E-3</v>
      </c>
      <c r="E27" s="6"/>
      <c r="F27" s="7">
        <v>3.1983646928920826</v>
      </c>
      <c r="G27" s="7">
        <v>0.95119999999998528</v>
      </c>
      <c r="H27" s="7">
        <f t="shared" si="0"/>
        <v>4.149564692892068</v>
      </c>
      <c r="I27" s="7"/>
      <c r="J27" s="12">
        <f t="shared" si="1"/>
        <v>3198.3646928920825</v>
      </c>
      <c r="K27" s="12">
        <f t="shared" si="2"/>
        <v>951.19999999998527</v>
      </c>
      <c r="L27" s="10">
        <f t="shared" si="7"/>
        <v>4149.5646928920678</v>
      </c>
      <c r="M27" s="10"/>
      <c r="N27" s="6">
        <f t="shared" si="3"/>
        <v>26.066672247070475</v>
      </c>
      <c r="O27" s="6">
        <f t="shared" si="4"/>
        <v>7.7522799999998808</v>
      </c>
      <c r="P27" s="8">
        <f t="shared" si="8"/>
        <v>33.818952247070357</v>
      </c>
      <c r="Q27" s="8"/>
      <c r="R27" s="14">
        <f t="shared" si="5"/>
        <v>7.7823836290292298E-2</v>
      </c>
      <c r="S27" s="14">
        <f t="shared" si="6"/>
        <v>2.3144963188168437E-2</v>
      </c>
      <c r="T27" s="14">
        <f t="shared" si="9"/>
        <v>0.10096879947846074</v>
      </c>
      <c r="U27" s="14"/>
      <c r="V27" s="5">
        <v>41.088149148227593</v>
      </c>
      <c r="W27" s="5">
        <v>2.1165243426645306</v>
      </c>
      <c r="X27" s="5">
        <v>47.184174153888918</v>
      </c>
      <c r="Y27" s="5">
        <v>9.6111523552189624</v>
      </c>
    </row>
    <row r="28" spans="1:25" x14ac:dyDescent="0.25">
      <c r="A28" s="2" t="s">
        <v>4</v>
      </c>
      <c r="B28" s="3">
        <v>42542</v>
      </c>
      <c r="C28" s="5">
        <v>334944.58111572196</v>
      </c>
      <c r="D28" s="6">
        <v>1.9193117000000003E-2</v>
      </c>
      <c r="E28" s="6"/>
      <c r="F28" s="7">
        <v>3.8269291074638812</v>
      </c>
      <c r="G28" s="7">
        <v>1.8096000000000068</v>
      </c>
      <c r="H28" s="7">
        <f t="shared" si="0"/>
        <v>5.6365291074638879</v>
      </c>
      <c r="I28" s="7"/>
      <c r="J28" s="12">
        <f t="shared" si="1"/>
        <v>3826.9291074638813</v>
      </c>
      <c r="K28" s="12">
        <f t="shared" si="2"/>
        <v>1809.6000000000067</v>
      </c>
      <c r="L28" s="10">
        <f t="shared" si="7"/>
        <v>5636.5291074638881</v>
      </c>
      <c r="M28" s="10"/>
      <c r="N28" s="6">
        <f t="shared" si="3"/>
        <v>73.450698110259864</v>
      </c>
      <c r="O28" s="6">
        <f t="shared" si="4"/>
        <v>34.731864523200137</v>
      </c>
      <c r="P28" s="8">
        <f t="shared" si="8"/>
        <v>108.18256263346001</v>
      </c>
      <c r="Q28" s="8"/>
      <c r="R28" s="14">
        <f t="shared" si="5"/>
        <v>0.21929209263690982</v>
      </c>
      <c r="S28" s="14">
        <f t="shared" si="6"/>
        <v>0.10369436163888981</v>
      </c>
      <c r="T28" s="14">
        <f t="shared" si="9"/>
        <v>0.32298645427579964</v>
      </c>
      <c r="U28" s="14"/>
      <c r="V28" s="5">
        <v>41.088149148227593</v>
      </c>
      <c r="W28" s="5">
        <v>2.1165243426645306</v>
      </c>
      <c r="X28" s="5">
        <v>47.184174153888918</v>
      </c>
      <c r="Y28" s="5">
        <v>9.6111523552189624</v>
      </c>
    </row>
    <row r="29" spans="1:25" x14ac:dyDescent="0.25">
      <c r="A29" s="2" t="s">
        <v>4</v>
      </c>
      <c r="B29" s="3">
        <v>42550</v>
      </c>
      <c r="C29" s="5">
        <v>334944.58111572196</v>
      </c>
      <c r="D29" s="6">
        <v>1.0852860500000002E-2</v>
      </c>
      <c r="E29" s="6"/>
      <c r="F29" s="7">
        <v>4.8978736289262113</v>
      </c>
      <c r="G29" s="7">
        <v>2.4823999999999709</v>
      </c>
      <c r="H29" s="7">
        <f t="shared" si="0"/>
        <v>7.3802736289261821</v>
      </c>
      <c r="I29" s="7"/>
      <c r="J29" s="12">
        <f t="shared" si="1"/>
        <v>4897.8736289262115</v>
      </c>
      <c r="K29" s="12">
        <f t="shared" si="2"/>
        <v>2482.399999999971</v>
      </c>
      <c r="L29" s="10">
        <f t="shared" si="7"/>
        <v>7380.2736289261829</v>
      </c>
      <c r="M29" s="10"/>
      <c r="N29" s="6">
        <f t="shared" si="3"/>
        <v>53.155939241364948</v>
      </c>
      <c r="O29" s="6">
        <f t="shared" si="4"/>
        <v>26.941140905199692</v>
      </c>
      <c r="P29" s="8">
        <f t="shared" si="8"/>
        <v>80.097080146564636</v>
      </c>
      <c r="Q29" s="8"/>
      <c r="R29" s="14">
        <f t="shared" si="5"/>
        <v>0.15870069927478478</v>
      </c>
      <c r="S29" s="14">
        <f t="shared" si="6"/>
        <v>8.0434622394716812E-2</v>
      </c>
      <c r="T29" s="14">
        <f t="shared" si="9"/>
        <v>0.23913532166950158</v>
      </c>
      <c r="U29" s="14"/>
      <c r="V29" s="5">
        <v>41.088149148227593</v>
      </c>
      <c r="W29" s="5">
        <v>2.1165243426645306</v>
      </c>
      <c r="X29" s="5">
        <v>47.184174153888918</v>
      </c>
      <c r="Y29" s="5">
        <v>9.6111523552189624</v>
      </c>
    </row>
    <row r="30" spans="1:25" x14ac:dyDescent="0.25">
      <c r="A30" s="2" t="s">
        <v>4</v>
      </c>
      <c r="B30" s="3">
        <v>42557</v>
      </c>
      <c r="C30" s="5">
        <v>334944.58111572196</v>
      </c>
      <c r="D30" s="6">
        <v>8.457805500000002E-3</v>
      </c>
      <c r="E30" s="6"/>
      <c r="F30" s="7">
        <v>2.2322532575219145</v>
      </c>
      <c r="G30" s="7">
        <v>1.3456000000000579</v>
      </c>
      <c r="H30" s="7">
        <f t="shared" si="0"/>
        <v>3.5778532575219724</v>
      </c>
      <c r="I30" s="7"/>
      <c r="J30" s="12">
        <f t="shared" si="1"/>
        <v>2232.2532575219143</v>
      </c>
      <c r="K30" s="12">
        <f t="shared" si="2"/>
        <v>1345.6000000000579</v>
      </c>
      <c r="L30" s="10">
        <f t="shared" si="7"/>
        <v>3577.8532575219724</v>
      </c>
      <c r="M30" s="10"/>
      <c r="N30" s="6">
        <f t="shared" si="3"/>
        <v>18.879963878861769</v>
      </c>
      <c r="O30" s="6">
        <f t="shared" si="4"/>
        <v>11.380823080800493</v>
      </c>
      <c r="P30" s="8">
        <f t="shared" si="8"/>
        <v>30.260786959662262</v>
      </c>
      <c r="Q30" s="8"/>
      <c r="R30" s="14">
        <f t="shared" si="5"/>
        <v>5.6367425966323728E-2</v>
      </c>
      <c r="S30" s="14">
        <f t="shared" si="6"/>
        <v>3.3978227212663775E-2</v>
      </c>
      <c r="T30" s="14">
        <f t="shared" si="9"/>
        <v>9.0345653178987503E-2</v>
      </c>
      <c r="U30" s="14"/>
      <c r="V30" s="5">
        <v>41.088149148227593</v>
      </c>
      <c r="W30" s="5">
        <v>2.1165243426645306</v>
      </c>
      <c r="X30" s="5">
        <v>47.184174153888918</v>
      </c>
      <c r="Y30" s="5">
        <v>9.6111523552189624</v>
      </c>
    </row>
    <row r="31" spans="1:25" x14ac:dyDescent="0.25">
      <c r="A31" s="2" t="s">
        <v>4</v>
      </c>
      <c r="B31" s="3">
        <v>42565</v>
      </c>
      <c r="C31" s="5">
        <v>334944.58111572196</v>
      </c>
      <c r="D31" s="6">
        <v>7.5250000000000022E-3</v>
      </c>
      <c r="E31" s="6"/>
      <c r="F31" s="7">
        <v>3.8964121639190799</v>
      </c>
      <c r="G31" s="7">
        <v>1.4615999999999807</v>
      </c>
      <c r="H31" s="7">
        <f t="shared" si="0"/>
        <v>5.3580121639190601</v>
      </c>
      <c r="I31" s="7"/>
      <c r="J31" s="12">
        <f t="shared" si="1"/>
        <v>3896.4121639190798</v>
      </c>
      <c r="K31" s="12">
        <f t="shared" si="2"/>
        <v>1461.5999999999806</v>
      </c>
      <c r="L31" s="10">
        <f t="shared" si="7"/>
        <v>5358.0121639190602</v>
      </c>
      <c r="M31" s="10"/>
      <c r="N31" s="6">
        <f t="shared" si="3"/>
        <v>29.320501533491083</v>
      </c>
      <c r="O31" s="6">
        <f t="shared" si="4"/>
        <v>10.998539999999856</v>
      </c>
      <c r="P31" s="8">
        <f t="shared" si="8"/>
        <v>40.319041533490939</v>
      </c>
      <c r="Q31" s="8"/>
      <c r="R31" s="14">
        <f t="shared" si="5"/>
        <v>8.7538366603282861E-2</v>
      </c>
      <c r="S31" s="14">
        <f t="shared" si="6"/>
        <v>3.2836894877842214E-2</v>
      </c>
      <c r="T31" s="14">
        <f t="shared" si="9"/>
        <v>0.12037526148112507</v>
      </c>
      <c r="U31" s="14"/>
      <c r="V31" s="5">
        <v>41.088149148227593</v>
      </c>
      <c r="W31" s="5">
        <v>2.1165243426645306</v>
      </c>
      <c r="X31" s="5">
        <v>47.184174153888918</v>
      </c>
      <c r="Y31" s="5">
        <v>9.6111523552189624</v>
      </c>
    </row>
    <row r="32" spans="1:25" x14ac:dyDescent="0.25">
      <c r="A32" s="2" t="s">
        <v>5</v>
      </c>
      <c r="B32" s="3">
        <v>42531</v>
      </c>
      <c r="C32" s="5">
        <v>213168.36267089806</v>
      </c>
      <c r="D32" s="6">
        <v>1.6026501704627917E-2</v>
      </c>
      <c r="E32" s="6"/>
      <c r="F32" s="7">
        <v>3.9298277763055403</v>
      </c>
      <c r="G32" s="7">
        <v>1.4151999999999987</v>
      </c>
      <c r="H32" s="7">
        <f t="shared" si="0"/>
        <v>5.3450277763055389</v>
      </c>
      <c r="I32" s="7"/>
      <c r="J32" s="12">
        <f t="shared" si="1"/>
        <v>3929.8277763055403</v>
      </c>
      <c r="K32" s="12">
        <f t="shared" si="2"/>
        <v>1415.1999999999987</v>
      </c>
      <c r="L32" s="10">
        <f t="shared" si="7"/>
        <v>5345.0277763055392</v>
      </c>
      <c r="M32" s="10"/>
      <c r="N32" s="6">
        <f t="shared" si="3"/>
        <v>62.981391555854877</v>
      </c>
      <c r="O32" s="6">
        <f t="shared" si="4"/>
        <v>22.680705212389409</v>
      </c>
      <c r="P32" s="8">
        <f t="shared" si="8"/>
        <v>85.662096768244282</v>
      </c>
      <c r="Q32" s="8"/>
      <c r="R32" s="14">
        <f t="shared" si="5"/>
        <v>0.29545374729499274</v>
      </c>
      <c r="S32" s="14">
        <f t="shared" si="6"/>
        <v>0.10639808331879541</v>
      </c>
      <c r="T32" s="14">
        <f t="shared" si="9"/>
        <v>0.40185183061378815</v>
      </c>
      <c r="U32" s="14"/>
      <c r="V32" s="5">
        <v>50.965338810249207</v>
      </c>
      <c r="W32" s="5">
        <v>2.752802164672755</v>
      </c>
      <c r="X32" s="5">
        <v>40.25845451680344</v>
      </c>
      <c r="Y32" s="5">
        <v>6.0234045082745897</v>
      </c>
    </row>
    <row r="33" spans="1:25" x14ac:dyDescent="0.25">
      <c r="A33" s="2" t="s">
        <v>5</v>
      </c>
      <c r="B33" s="3">
        <v>42534</v>
      </c>
      <c r="C33" s="5">
        <v>213168.36267089806</v>
      </c>
      <c r="D33" s="6">
        <v>1.2280398E-2</v>
      </c>
      <c r="E33" s="6"/>
      <c r="F33" s="7">
        <v>4.1896071063124101</v>
      </c>
      <c r="G33" s="7">
        <v>0.99760000000003157</v>
      </c>
      <c r="H33" s="7">
        <f t="shared" si="0"/>
        <v>5.1872071063124414</v>
      </c>
      <c r="I33" s="7"/>
      <c r="J33" s="12">
        <f t="shared" si="1"/>
        <v>4189.60710631241</v>
      </c>
      <c r="K33" s="12">
        <f t="shared" si="2"/>
        <v>997.60000000003163</v>
      </c>
      <c r="L33" s="10">
        <f t="shared" si="7"/>
        <v>5187.2071063124413</v>
      </c>
      <c r="M33" s="10"/>
      <c r="N33" s="6">
        <f t="shared" si="3"/>
        <v>51.450042729144705</v>
      </c>
      <c r="O33" s="6">
        <f t="shared" si="4"/>
        <v>12.250925044800388</v>
      </c>
      <c r="P33" s="8">
        <f t="shared" si="8"/>
        <v>63.700967773945095</v>
      </c>
      <c r="Q33" s="8"/>
      <c r="R33" s="14">
        <f t="shared" si="5"/>
        <v>0.2413587179846961</v>
      </c>
      <c r="S33" s="14">
        <f t="shared" si="6"/>
        <v>5.7470653202483388E-2</v>
      </c>
      <c r="T33" s="14">
        <f t="shared" si="9"/>
        <v>0.2988293711871795</v>
      </c>
      <c r="U33" s="14"/>
      <c r="V33" s="5">
        <v>50.965338810249207</v>
      </c>
      <c r="W33" s="5">
        <v>2.752802164672755</v>
      </c>
      <c r="X33" s="5">
        <v>40.25845451680344</v>
      </c>
      <c r="Y33" s="5">
        <v>6.0234045082745897</v>
      </c>
    </row>
    <row r="34" spans="1:25" x14ac:dyDescent="0.25">
      <c r="A34" s="2" t="s">
        <v>5</v>
      </c>
      <c r="B34" s="3">
        <v>42542</v>
      </c>
      <c r="C34" s="5">
        <v>213168.36267089806</v>
      </c>
      <c r="D34" s="6">
        <v>1.9008902750000001E-2</v>
      </c>
      <c r="E34" s="6"/>
      <c r="F34" s="7">
        <v>3.7127235772357725</v>
      </c>
      <c r="G34" s="7">
        <v>1.1367999999999778</v>
      </c>
      <c r="H34" s="7">
        <f t="shared" ref="H34:H61" si="10">F34+G34</f>
        <v>4.8495235772357503</v>
      </c>
      <c r="I34" s="7"/>
      <c r="J34" s="12">
        <f t="shared" si="1"/>
        <v>3712.7235772357726</v>
      </c>
      <c r="K34" s="12">
        <f t="shared" si="2"/>
        <v>1136.7999999999779</v>
      </c>
      <c r="L34" s="10">
        <f t="shared" si="7"/>
        <v>4849.5235772357501</v>
      </c>
      <c r="M34" s="10"/>
      <c r="N34" s="6">
        <f t="shared" ref="N34:N61" si="11">D34*J34</f>
        <v>70.574801417306915</v>
      </c>
      <c r="O34" s="6">
        <f t="shared" ref="O34:O61" si="12">D34*K34</f>
        <v>21.609320646199581</v>
      </c>
      <c r="P34" s="8">
        <f t="shared" si="8"/>
        <v>92.184122063506493</v>
      </c>
      <c r="Q34" s="8"/>
      <c r="R34" s="14">
        <f t="shared" ref="R34:R61" si="13">N34/C34*1000</f>
        <v>0.33107540224561594</v>
      </c>
      <c r="S34" s="14">
        <f t="shared" ref="S34:S61" si="14">O34/C34*1000</f>
        <v>0.10137208155771844</v>
      </c>
      <c r="T34" s="14">
        <f t="shared" si="9"/>
        <v>0.43244748380333436</v>
      </c>
      <c r="U34" s="14"/>
      <c r="V34" s="5">
        <v>50.965338810249207</v>
      </c>
      <c r="W34" s="5">
        <v>2.752802164672755</v>
      </c>
      <c r="X34" s="5">
        <v>40.25845451680344</v>
      </c>
      <c r="Y34" s="5">
        <v>6.0234045082745897</v>
      </c>
    </row>
    <row r="35" spans="1:25" x14ac:dyDescent="0.25">
      <c r="A35" s="2" t="s">
        <v>5</v>
      </c>
      <c r="B35" s="3">
        <v>42550</v>
      </c>
      <c r="C35" s="5">
        <v>213168.36267089806</v>
      </c>
      <c r="D35" s="6">
        <v>3.63493275E-3</v>
      </c>
      <c r="E35" s="6"/>
      <c r="F35" s="7">
        <v>4.3514829676535616</v>
      </c>
      <c r="G35" s="7">
        <v>1.948800000000017</v>
      </c>
      <c r="H35" s="7">
        <f t="shared" si="10"/>
        <v>6.3002829676535788</v>
      </c>
      <c r="I35" s="7"/>
      <c r="J35" s="12">
        <f t="shared" ref="J35:J61" si="15">F35*1000</f>
        <v>4351.4829676535619</v>
      </c>
      <c r="K35" s="12">
        <f t="shared" ref="K35:K61" si="16">G35*1000</f>
        <v>1948.800000000017</v>
      </c>
      <c r="L35" s="10">
        <f t="shared" si="7"/>
        <v>6300.2829676535785</v>
      </c>
      <c r="M35" s="10"/>
      <c r="N35" s="6">
        <f t="shared" si="11"/>
        <v>15.817347950191124</v>
      </c>
      <c r="O35" s="6">
        <f t="shared" si="12"/>
        <v>7.0837569432000622</v>
      </c>
      <c r="P35" s="8">
        <f t="shared" si="8"/>
        <v>22.901104893391185</v>
      </c>
      <c r="Q35" s="8"/>
      <c r="R35" s="14">
        <f t="shared" si="13"/>
        <v>7.4201198301695845E-2</v>
      </c>
      <c r="S35" s="14">
        <f t="shared" si="14"/>
        <v>3.323080805445968E-2</v>
      </c>
      <c r="T35" s="14">
        <f t="shared" si="9"/>
        <v>0.10743200635615552</v>
      </c>
      <c r="U35" s="14"/>
      <c r="V35" s="5">
        <v>50.965338810249207</v>
      </c>
      <c r="W35" s="5">
        <v>2.752802164672755</v>
      </c>
      <c r="X35" s="5">
        <v>40.25845451680344</v>
      </c>
      <c r="Y35" s="5">
        <v>6.0234045082745897</v>
      </c>
    </row>
    <row r="36" spans="1:25" x14ac:dyDescent="0.25">
      <c r="A36" s="2" t="s">
        <v>5</v>
      </c>
      <c r="B36" s="3">
        <v>42557</v>
      </c>
      <c r="C36" s="5">
        <v>213168.36267089806</v>
      </c>
      <c r="D36" s="6">
        <v>6.4500000000000009E-3</v>
      </c>
      <c r="E36" s="6"/>
      <c r="F36" s="7">
        <v>5.3210597067965084</v>
      </c>
      <c r="G36" s="7">
        <v>1.2063999999999828</v>
      </c>
      <c r="H36" s="7">
        <f t="shared" si="10"/>
        <v>6.527459706796491</v>
      </c>
      <c r="I36" s="7"/>
      <c r="J36" s="12">
        <f t="shared" si="15"/>
        <v>5321.0597067965082</v>
      </c>
      <c r="K36" s="12">
        <f t="shared" si="16"/>
        <v>1206.3999999999828</v>
      </c>
      <c r="L36" s="10">
        <f t="shared" si="7"/>
        <v>6527.4597067964914</v>
      </c>
      <c r="M36" s="10"/>
      <c r="N36" s="6">
        <f t="shared" si="11"/>
        <v>34.320835108837485</v>
      </c>
      <c r="O36" s="6">
        <f t="shared" si="12"/>
        <v>7.7812799999998905</v>
      </c>
      <c r="P36" s="8">
        <f t="shared" si="8"/>
        <v>42.102115108837374</v>
      </c>
      <c r="Q36" s="8"/>
      <c r="R36" s="14">
        <f t="shared" si="13"/>
        <v>0.16100341851301839</v>
      </c>
      <c r="S36" s="14">
        <f t="shared" si="14"/>
        <v>3.6502977751971061E-2</v>
      </c>
      <c r="T36" s="14">
        <f t="shared" si="9"/>
        <v>0.19750639626498945</v>
      </c>
      <c r="U36" s="14"/>
      <c r="V36" s="5">
        <v>50.965338810249207</v>
      </c>
      <c r="W36" s="5">
        <v>2.752802164672755</v>
      </c>
      <c r="X36" s="5">
        <v>40.25845451680344</v>
      </c>
      <c r="Y36" s="5">
        <v>6.0234045082745897</v>
      </c>
    </row>
    <row r="37" spans="1:25" x14ac:dyDescent="0.25">
      <c r="A37" s="2" t="s">
        <v>5</v>
      </c>
      <c r="B37" s="3">
        <v>42565</v>
      </c>
      <c r="C37" s="5">
        <v>213168.36267089806</v>
      </c>
      <c r="D37" s="6">
        <v>2.5250000000000003E-3</v>
      </c>
      <c r="E37" s="6"/>
      <c r="F37" s="7">
        <v>4.2406393832940976</v>
      </c>
      <c r="G37" s="7">
        <v>1.3688000000000167</v>
      </c>
      <c r="H37" s="7">
        <f t="shared" si="10"/>
        <v>5.6094393832941147</v>
      </c>
      <c r="I37" s="7"/>
      <c r="J37" s="12">
        <f t="shared" si="15"/>
        <v>4240.6393832940976</v>
      </c>
      <c r="K37" s="12">
        <f t="shared" si="16"/>
        <v>1368.8000000000168</v>
      </c>
      <c r="L37" s="10">
        <f t="shared" si="7"/>
        <v>5609.4393832941141</v>
      </c>
      <c r="M37" s="10"/>
      <c r="N37" s="6">
        <f t="shared" si="11"/>
        <v>10.707614442817597</v>
      </c>
      <c r="O37" s="6">
        <f t="shared" si="12"/>
        <v>3.4562200000000427</v>
      </c>
      <c r="P37" s="8">
        <f t="shared" si="8"/>
        <v>14.16383444281764</v>
      </c>
      <c r="Q37" s="8"/>
      <c r="R37" s="14">
        <f t="shared" si="13"/>
        <v>5.023078616665385E-2</v>
      </c>
      <c r="S37" s="14">
        <f t="shared" si="14"/>
        <v>1.621356920274309E-2</v>
      </c>
      <c r="T37" s="14">
        <f t="shared" si="9"/>
        <v>6.644435536939694E-2</v>
      </c>
      <c r="U37" s="14"/>
      <c r="V37" s="5">
        <v>50.965338810249207</v>
      </c>
      <c r="W37" s="5">
        <v>2.752802164672755</v>
      </c>
      <c r="X37" s="5">
        <v>40.25845451680344</v>
      </c>
      <c r="Y37" s="5">
        <v>6.0234045082745897</v>
      </c>
    </row>
    <row r="38" spans="1:25" x14ac:dyDescent="0.25">
      <c r="A38" s="2" t="s">
        <v>6</v>
      </c>
      <c r="B38" s="3">
        <v>42531</v>
      </c>
      <c r="C38" s="5">
        <v>114364.57269287109</v>
      </c>
      <c r="D38" s="6">
        <v>1.1622015607409794E-2</v>
      </c>
      <c r="E38" s="6"/>
      <c r="F38" s="7">
        <v>3.9836321935259256</v>
      </c>
      <c r="G38" s="7">
        <v>1.1367999999999778</v>
      </c>
      <c r="H38" s="7">
        <f t="shared" si="10"/>
        <v>5.1204321935259038</v>
      </c>
      <c r="I38" s="7"/>
      <c r="J38" s="12">
        <f t="shared" si="15"/>
        <v>3983.6321935259257</v>
      </c>
      <c r="K38" s="12">
        <f t="shared" si="16"/>
        <v>1136.7999999999779</v>
      </c>
      <c r="L38" s="10">
        <f t="shared" si="7"/>
        <v>5120.4321935259031</v>
      </c>
      <c r="M38" s="10"/>
      <c r="N38" s="6">
        <f t="shared" si="11"/>
        <v>46.297835527338421</v>
      </c>
      <c r="O38" s="6">
        <f t="shared" si="12"/>
        <v>13.211907342503197</v>
      </c>
      <c r="P38" s="8">
        <f t="shared" si="8"/>
        <v>59.509742869841617</v>
      </c>
      <c r="Q38" s="8"/>
      <c r="R38" s="14">
        <f t="shared" si="13"/>
        <v>0.40482672594486419</v>
      </c>
      <c r="S38" s="14">
        <f t="shared" si="14"/>
        <v>0.11552447608040388</v>
      </c>
      <c r="T38" s="14">
        <f t="shared" si="9"/>
        <v>0.52035120202526808</v>
      </c>
      <c r="U38" s="14"/>
      <c r="V38" s="5">
        <v>22.885391912802973</v>
      </c>
      <c r="W38" s="5">
        <v>0</v>
      </c>
      <c r="X38" s="5">
        <v>63.151147650495076</v>
      </c>
      <c r="Y38" s="5">
        <v>13.963460436701952</v>
      </c>
    </row>
    <row r="39" spans="1:25" x14ac:dyDescent="0.25">
      <c r="A39" s="2" t="s">
        <v>6</v>
      </c>
      <c r="B39" s="3">
        <v>42534</v>
      </c>
      <c r="C39" s="5">
        <v>114364.57269287109</v>
      </c>
      <c r="D39" s="6">
        <v>8.9054355000000029E-3</v>
      </c>
      <c r="E39" s="6"/>
      <c r="F39" s="7">
        <v>4.9106861198054137</v>
      </c>
      <c r="G39" s="7">
        <v>1.3687999999999523</v>
      </c>
      <c r="H39" s="7">
        <f t="shared" si="10"/>
        <v>6.279486119805366</v>
      </c>
      <c r="I39" s="7"/>
      <c r="J39" s="12">
        <f t="shared" si="15"/>
        <v>4910.6861198054139</v>
      </c>
      <c r="K39" s="12">
        <f t="shared" si="16"/>
        <v>1368.7999999999522</v>
      </c>
      <c r="L39" s="10">
        <f t="shared" si="7"/>
        <v>6279.4861198053659</v>
      </c>
      <c r="M39" s="10"/>
      <c r="N39" s="6">
        <f t="shared" si="11"/>
        <v>43.731798500672397</v>
      </c>
      <c r="O39" s="6">
        <f t="shared" si="12"/>
        <v>12.189760112399579</v>
      </c>
      <c r="P39" s="8">
        <f t="shared" si="8"/>
        <v>55.92155861307198</v>
      </c>
      <c r="Q39" s="8"/>
      <c r="R39" s="14">
        <f t="shared" si="13"/>
        <v>0.38238938397571098</v>
      </c>
      <c r="S39" s="14">
        <f t="shared" si="14"/>
        <v>0.10658685487450283</v>
      </c>
      <c r="T39" s="14">
        <f t="shared" si="9"/>
        <v>0.4889762388502138</v>
      </c>
      <c r="U39" s="14"/>
      <c r="V39" s="5">
        <v>22.885391912802973</v>
      </c>
      <c r="W39" s="5">
        <v>0</v>
      </c>
      <c r="X39" s="5">
        <v>63.151147650495076</v>
      </c>
      <c r="Y39" s="5">
        <v>13.963460436701952</v>
      </c>
    </row>
    <row r="40" spans="1:25" x14ac:dyDescent="0.25">
      <c r="A40" s="2" t="s">
        <v>6</v>
      </c>
      <c r="B40" s="3">
        <v>42542</v>
      </c>
      <c r="C40" s="5">
        <v>114364.57269287109</v>
      </c>
      <c r="D40" s="6">
        <v>1.2826130999999999E-2</v>
      </c>
      <c r="E40" s="6"/>
      <c r="F40" s="7">
        <v>3.7830209579281293</v>
      </c>
      <c r="G40" s="7">
        <v>1.3224000000000344</v>
      </c>
      <c r="H40" s="7">
        <f t="shared" si="10"/>
        <v>5.105420957928164</v>
      </c>
      <c r="I40" s="7"/>
      <c r="J40" s="12">
        <f t="shared" si="15"/>
        <v>3783.0209579281295</v>
      </c>
      <c r="K40" s="12">
        <f t="shared" si="16"/>
        <v>1322.4000000000344</v>
      </c>
      <c r="L40" s="10">
        <f t="shared" si="7"/>
        <v>5105.4209579281642</v>
      </c>
      <c r="M40" s="10"/>
      <c r="N40" s="6">
        <f t="shared" si="11"/>
        <v>48.521522382131678</v>
      </c>
      <c r="O40" s="6">
        <f t="shared" si="12"/>
        <v>16.96127563440044</v>
      </c>
      <c r="P40" s="8">
        <f t="shared" si="8"/>
        <v>65.482798016532115</v>
      </c>
      <c r="Q40" s="8"/>
      <c r="R40" s="14">
        <f t="shared" si="13"/>
        <v>0.42427056945718172</v>
      </c>
      <c r="S40" s="14">
        <f t="shared" si="14"/>
        <v>0.1483088270696413</v>
      </c>
      <c r="T40" s="14">
        <f t="shared" si="9"/>
        <v>0.57257939652682299</v>
      </c>
      <c r="U40" s="14"/>
      <c r="V40" s="5">
        <v>22.885391912802973</v>
      </c>
      <c r="W40" s="5">
        <v>0</v>
      </c>
      <c r="X40" s="5">
        <v>63.151147650495076</v>
      </c>
      <c r="Y40" s="5">
        <v>13.963460436701952</v>
      </c>
    </row>
    <row r="41" spans="1:25" x14ac:dyDescent="0.25">
      <c r="A41" s="2" t="s">
        <v>6</v>
      </c>
      <c r="B41" s="3">
        <v>42550</v>
      </c>
      <c r="C41" s="5">
        <v>114364.57269287109</v>
      </c>
      <c r="D41" s="6">
        <v>8.1146017500000004E-3</v>
      </c>
      <c r="E41" s="6"/>
      <c r="F41" s="7">
        <v>4.1775658456190818</v>
      </c>
      <c r="G41" s="7">
        <v>1.8096000000000068</v>
      </c>
      <c r="H41" s="7">
        <f t="shared" si="10"/>
        <v>5.9871658456190886</v>
      </c>
      <c r="I41" s="7"/>
      <c r="J41" s="12">
        <f t="shared" si="15"/>
        <v>4177.5658456190822</v>
      </c>
      <c r="K41" s="12">
        <f t="shared" si="16"/>
        <v>1809.6000000000067</v>
      </c>
      <c r="L41" s="10">
        <f t="shared" si="7"/>
        <v>5987.1658456190889</v>
      </c>
      <c r="M41" s="10"/>
      <c r="N41" s="6">
        <f t="shared" si="11"/>
        <v>33.899283121600838</v>
      </c>
      <c r="O41" s="6">
        <f t="shared" si="12"/>
        <v>14.684183326800055</v>
      </c>
      <c r="P41" s="8">
        <f t="shared" si="8"/>
        <v>48.583466448400891</v>
      </c>
      <c r="Q41" s="8"/>
      <c r="R41" s="14">
        <f t="shared" si="13"/>
        <v>0.29641419823810478</v>
      </c>
      <c r="S41" s="14">
        <f t="shared" si="14"/>
        <v>0.128398008063518</v>
      </c>
      <c r="T41" s="14">
        <f t="shared" si="9"/>
        <v>0.42481220630162275</v>
      </c>
      <c r="U41" s="14"/>
      <c r="V41" s="5">
        <v>22.885391912802973</v>
      </c>
      <c r="W41" s="5">
        <v>0</v>
      </c>
      <c r="X41" s="5">
        <v>63.151147650495076</v>
      </c>
      <c r="Y41" s="5">
        <v>13.963460436701952</v>
      </c>
    </row>
    <row r="42" spans="1:25" x14ac:dyDescent="0.25">
      <c r="A42" s="2" t="s">
        <v>6</v>
      </c>
      <c r="B42" s="3">
        <v>42557</v>
      </c>
      <c r="C42" s="5">
        <v>114364.57269287109</v>
      </c>
      <c r="D42" s="6">
        <v>8.6315714999999991E-3</v>
      </c>
      <c r="E42" s="6"/>
      <c r="F42" s="7">
        <v>3.4932645722811544</v>
      </c>
      <c r="G42" s="7">
        <v>1.2063999999999828</v>
      </c>
      <c r="H42" s="7">
        <f t="shared" si="10"/>
        <v>4.6996645722811374</v>
      </c>
      <c r="I42" s="7"/>
      <c r="J42" s="12">
        <f t="shared" si="15"/>
        <v>3493.2645722811544</v>
      </c>
      <c r="K42" s="12">
        <f t="shared" si="16"/>
        <v>1206.3999999999828</v>
      </c>
      <c r="L42" s="10">
        <f t="shared" si="7"/>
        <v>4699.6645722811372</v>
      </c>
      <c r="M42" s="10"/>
      <c r="N42" s="6">
        <f t="shared" si="11"/>
        <v>30.152362924061698</v>
      </c>
      <c r="O42" s="6">
        <f t="shared" si="12"/>
        <v>10.41312785759985</v>
      </c>
      <c r="P42" s="8">
        <f t="shared" si="8"/>
        <v>40.565490781661552</v>
      </c>
      <c r="Q42" s="8"/>
      <c r="R42" s="14">
        <f t="shared" si="13"/>
        <v>0.2636512533040859</v>
      </c>
      <c r="S42" s="14">
        <f t="shared" si="14"/>
        <v>9.1052041837856243E-2</v>
      </c>
      <c r="T42" s="14">
        <f t="shared" si="9"/>
        <v>0.35470329514194215</v>
      </c>
      <c r="U42" s="14"/>
      <c r="V42" s="5">
        <v>22.885391912802973</v>
      </c>
      <c r="W42" s="5">
        <v>0</v>
      </c>
      <c r="X42" s="5">
        <v>63.151147650495076</v>
      </c>
      <c r="Y42" s="5">
        <v>13.963460436701952</v>
      </c>
    </row>
    <row r="43" spans="1:25" x14ac:dyDescent="0.25">
      <c r="A43" s="2" t="s">
        <v>6</v>
      </c>
      <c r="B43" s="3">
        <v>42565</v>
      </c>
      <c r="C43" s="5">
        <v>114364.57269287109</v>
      </c>
      <c r="D43" s="6">
        <v>4.9023360000000002E-3</v>
      </c>
      <c r="E43" s="6"/>
      <c r="F43" s="7">
        <v>5.4737448013788699</v>
      </c>
      <c r="G43" s="7">
        <v>1.3455999999999935</v>
      </c>
      <c r="H43" s="7">
        <f t="shared" si="10"/>
        <v>6.8193448013788629</v>
      </c>
      <c r="I43" s="7"/>
      <c r="J43" s="12">
        <f t="shared" si="15"/>
        <v>5473.7448013788699</v>
      </c>
      <c r="K43" s="12">
        <f t="shared" si="16"/>
        <v>1345.5999999999935</v>
      </c>
      <c r="L43" s="10">
        <f t="shared" si="7"/>
        <v>6819.3448013788638</v>
      </c>
      <c r="M43" s="10"/>
      <c r="N43" s="6">
        <f t="shared" si="11"/>
        <v>26.834136194612483</v>
      </c>
      <c r="O43" s="6">
        <f t="shared" si="12"/>
        <v>6.5965833215999687</v>
      </c>
      <c r="P43" s="8">
        <f t="shared" si="8"/>
        <v>33.430719516212449</v>
      </c>
      <c r="Q43" s="8"/>
      <c r="R43" s="14">
        <f t="shared" si="13"/>
        <v>0.23463678972225274</v>
      </c>
      <c r="S43" s="14">
        <f t="shared" si="14"/>
        <v>5.7680304016133187E-2</v>
      </c>
      <c r="T43" s="14">
        <f t="shared" si="9"/>
        <v>0.29231709373838594</v>
      </c>
      <c r="U43" s="14"/>
      <c r="V43" s="5">
        <v>22.885391912802973</v>
      </c>
      <c r="W43" s="5">
        <v>0</v>
      </c>
      <c r="X43" s="5">
        <v>63.151147650495076</v>
      </c>
      <c r="Y43" s="5">
        <v>13.963460436701952</v>
      </c>
    </row>
    <row r="44" spans="1:25" x14ac:dyDescent="0.25">
      <c r="A44" s="2" t="s">
        <v>7</v>
      </c>
      <c r="B44" s="3">
        <v>42531</v>
      </c>
      <c r="C44" s="5">
        <v>202100.67733764608</v>
      </c>
      <c r="D44" s="6">
        <v>1.0789669088280683E-2</v>
      </c>
      <c r="E44" s="6"/>
      <c r="F44" s="7">
        <v>3.5913175665492734</v>
      </c>
      <c r="G44" s="7">
        <v>1.0207999999999906</v>
      </c>
      <c r="H44" s="7">
        <f t="shared" si="10"/>
        <v>4.612117566549264</v>
      </c>
      <c r="I44" s="7"/>
      <c r="J44" s="12">
        <f t="shared" si="15"/>
        <v>3591.3175665492736</v>
      </c>
      <c r="K44" s="12">
        <f t="shared" si="16"/>
        <v>1020.7999999999906</v>
      </c>
      <c r="L44" s="10">
        <f t="shared" si="7"/>
        <v>4612.1175665492647</v>
      </c>
      <c r="M44" s="10"/>
      <c r="N44" s="6">
        <f t="shared" si="11"/>
        <v>38.749128133996102</v>
      </c>
      <c r="O44" s="6">
        <f t="shared" si="12"/>
        <v>11.01409420531682</v>
      </c>
      <c r="P44" s="8">
        <f t="shared" si="8"/>
        <v>49.763222339312918</v>
      </c>
      <c r="Q44" s="8"/>
      <c r="R44" s="14">
        <f t="shared" si="13"/>
        <v>0.19173180735687795</v>
      </c>
      <c r="S44" s="14">
        <f t="shared" si="14"/>
        <v>5.4498056861609447E-2</v>
      </c>
      <c r="T44" s="14">
        <f t="shared" si="9"/>
        <v>0.24622986421848739</v>
      </c>
      <c r="U44" s="14"/>
      <c r="V44" s="5">
        <v>52.982401422575144</v>
      </c>
      <c r="W44" s="5">
        <v>1.1929339443821927</v>
      </c>
      <c r="X44" s="5">
        <v>42.463135706475981</v>
      </c>
      <c r="Y44" s="5">
        <v>3.3615289265666934</v>
      </c>
    </row>
    <row r="45" spans="1:25" x14ac:dyDescent="0.25">
      <c r="A45" s="2" t="s">
        <v>7</v>
      </c>
      <c r="B45" s="3">
        <v>42534</v>
      </c>
      <c r="C45" s="5">
        <v>202100.67733764608</v>
      </c>
      <c r="D45" s="6">
        <v>8.2676452500000004E-3</v>
      </c>
      <c r="E45" s="6"/>
      <c r="F45" s="7">
        <v>4.4372089912356394</v>
      </c>
      <c r="G45" s="7">
        <v>1.113600000000019</v>
      </c>
      <c r="H45" s="7">
        <f t="shared" si="10"/>
        <v>5.5508089912356589</v>
      </c>
      <c r="I45" s="7"/>
      <c r="J45" s="12">
        <f t="shared" si="15"/>
        <v>4437.2089912356396</v>
      </c>
      <c r="K45" s="12">
        <f t="shared" si="16"/>
        <v>1113.600000000019</v>
      </c>
      <c r="L45" s="10">
        <f t="shared" si="7"/>
        <v>5550.8089912356591</v>
      </c>
      <c r="M45" s="10"/>
      <c r="N45" s="6">
        <f t="shared" si="11"/>
        <v>36.685269839646629</v>
      </c>
      <c r="O45" s="6">
        <f t="shared" si="12"/>
        <v>9.2068497504001581</v>
      </c>
      <c r="P45" s="8">
        <f t="shared" si="8"/>
        <v>45.892119590046789</v>
      </c>
      <c r="Q45" s="8"/>
      <c r="R45" s="14">
        <f t="shared" si="13"/>
        <v>0.18151977679103562</v>
      </c>
      <c r="S45" s="14">
        <f t="shared" si="14"/>
        <v>4.5555758999354733E-2</v>
      </c>
      <c r="T45" s="14">
        <f t="shared" si="9"/>
        <v>0.22707553579039036</v>
      </c>
      <c r="U45" s="14"/>
      <c r="V45" s="5">
        <v>52.982401422575144</v>
      </c>
      <c r="W45" s="5">
        <v>1.1929339443821927</v>
      </c>
      <c r="X45" s="5">
        <v>42.463135706475981</v>
      </c>
      <c r="Y45" s="5">
        <v>3.3615289265666934</v>
      </c>
    </row>
    <row r="46" spans="1:25" x14ac:dyDescent="0.25">
      <c r="A46" s="2" t="s">
        <v>7</v>
      </c>
      <c r="B46" s="3">
        <v>42542</v>
      </c>
      <c r="C46" s="5">
        <v>202100.67733764608</v>
      </c>
      <c r="D46" s="6">
        <v>1.3329886500000001E-2</v>
      </c>
      <c r="E46" s="6"/>
      <c r="F46" s="7">
        <v>6.5557640129040795</v>
      </c>
      <c r="G46" s="7">
        <v>1.1832000000000242</v>
      </c>
      <c r="H46" s="7">
        <f t="shared" si="10"/>
        <v>7.7389640129041037</v>
      </c>
      <c r="I46" s="7"/>
      <c r="J46" s="12">
        <f t="shared" si="15"/>
        <v>6555.7640129040792</v>
      </c>
      <c r="K46" s="12">
        <f t="shared" si="16"/>
        <v>1183.2000000000241</v>
      </c>
      <c r="L46" s="10">
        <f t="shared" si="7"/>
        <v>7738.9640129041036</v>
      </c>
      <c r="M46" s="10"/>
      <c r="N46" s="6">
        <f t="shared" si="11"/>
        <v>87.387590212795914</v>
      </c>
      <c r="O46" s="6">
        <f t="shared" si="12"/>
        <v>15.771921706800322</v>
      </c>
      <c r="P46" s="8">
        <f t="shared" si="8"/>
        <v>103.15951191959624</v>
      </c>
      <c r="Q46" s="8"/>
      <c r="R46" s="14">
        <f t="shared" si="13"/>
        <v>0.43239632525723304</v>
      </c>
      <c r="S46" s="14">
        <f t="shared" si="14"/>
        <v>7.8039925024350351E-2</v>
      </c>
      <c r="T46" s="14">
        <f t="shared" si="9"/>
        <v>0.51043625028158335</v>
      </c>
      <c r="U46" s="14"/>
      <c r="V46" s="5">
        <v>52.982401422575144</v>
      </c>
      <c r="W46" s="5">
        <v>1.1929339443821927</v>
      </c>
      <c r="X46" s="5">
        <v>42.463135706475981</v>
      </c>
      <c r="Y46" s="5">
        <v>3.3615289265666934</v>
      </c>
    </row>
    <row r="47" spans="1:25" x14ac:dyDescent="0.25">
      <c r="A47" s="2" t="s">
        <v>7</v>
      </c>
      <c r="B47" s="3">
        <v>42550</v>
      </c>
      <c r="C47" s="5">
        <v>202100.67733764608</v>
      </c>
      <c r="D47" s="6">
        <v>5.87148175E-3</v>
      </c>
      <c r="E47" s="6"/>
      <c r="F47" s="7">
        <v>4.4001679813915855</v>
      </c>
      <c r="G47" s="7">
        <v>1.8328000000000297</v>
      </c>
      <c r="H47" s="7">
        <f t="shared" si="10"/>
        <v>6.2329679813916155</v>
      </c>
      <c r="I47" s="7"/>
      <c r="J47" s="12">
        <f t="shared" si="15"/>
        <v>4400.1679813915853</v>
      </c>
      <c r="K47" s="12">
        <f t="shared" si="16"/>
        <v>1832.8000000000297</v>
      </c>
      <c r="L47" s="10">
        <f t="shared" si="7"/>
        <v>6232.9679813916155</v>
      </c>
      <c r="M47" s="10"/>
      <c r="N47" s="6">
        <f t="shared" si="11"/>
        <v>25.835505999675032</v>
      </c>
      <c r="O47" s="6">
        <f t="shared" si="12"/>
        <v>10.761251751400176</v>
      </c>
      <c r="P47" s="8">
        <f t="shared" si="8"/>
        <v>36.596757751075209</v>
      </c>
      <c r="Q47" s="8"/>
      <c r="R47" s="14">
        <f t="shared" si="13"/>
        <v>0.12783483133266349</v>
      </c>
      <c r="S47" s="14">
        <f t="shared" si="14"/>
        <v>5.3246985082694896E-2</v>
      </c>
      <c r="T47" s="14">
        <f t="shared" si="9"/>
        <v>0.18108181641535839</v>
      </c>
      <c r="U47" s="14"/>
      <c r="V47" s="5">
        <v>52.982401422575144</v>
      </c>
      <c r="W47" s="5">
        <v>1.1929339443821927</v>
      </c>
      <c r="X47" s="5">
        <v>42.463135706475981</v>
      </c>
      <c r="Y47" s="5">
        <v>3.3615289265666934</v>
      </c>
    </row>
    <row r="48" spans="1:25" x14ac:dyDescent="0.25">
      <c r="A48" s="2" t="s">
        <v>7</v>
      </c>
      <c r="B48" s="3">
        <v>42557</v>
      </c>
      <c r="C48" s="5">
        <v>202100.67733764608</v>
      </c>
      <c r="D48" s="6">
        <v>4.1258775000000006E-3</v>
      </c>
      <c r="E48" s="6"/>
      <c r="F48" s="7">
        <v>3.1310464876430215</v>
      </c>
      <c r="G48" s="7">
        <v>1.0903999999999958</v>
      </c>
      <c r="H48" s="7">
        <f t="shared" si="10"/>
        <v>4.2214464876430178</v>
      </c>
      <c r="I48" s="7"/>
      <c r="J48" s="12">
        <f t="shared" si="15"/>
        <v>3131.0464876430215</v>
      </c>
      <c r="K48" s="12">
        <f t="shared" si="16"/>
        <v>1090.3999999999958</v>
      </c>
      <c r="L48" s="10">
        <f t="shared" si="7"/>
        <v>4221.4464876430175</v>
      </c>
      <c r="M48" s="10"/>
      <c r="N48" s="6">
        <f t="shared" si="11"/>
        <v>12.918314254820372</v>
      </c>
      <c r="O48" s="6">
        <f t="shared" si="12"/>
        <v>4.498856825999983</v>
      </c>
      <c r="P48" s="8">
        <f t="shared" si="8"/>
        <v>17.417171080820353</v>
      </c>
      <c r="Q48" s="8"/>
      <c r="R48" s="14">
        <f t="shared" si="13"/>
        <v>6.3920192772228906E-2</v>
      </c>
      <c r="S48" s="14">
        <f t="shared" si="14"/>
        <v>2.2260473766170616E-2</v>
      </c>
      <c r="T48" s="14">
        <f t="shared" si="9"/>
        <v>8.6180666538399522E-2</v>
      </c>
      <c r="U48" s="14"/>
      <c r="V48" s="5">
        <v>52.982401422575144</v>
      </c>
      <c r="W48" s="5">
        <v>1.1929339443821927</v>
      </c>
      <c r="X48" s="5">
        <v>42.463135706475981</v>
      </c>
      <c r="Y48" s="5">
        <v>3.3615289265666934</v>
      </c>
    </row>
    <row r="49" spans="1:25" x14ac:dyDescent="0.25">
      <c r="A49" s="2" t="s">
        <v>7</v>
      </c>
      <c r="B49" s="3">
        <v>42565</v>
      </c>
      <c r="C49" s="5">
        <v>202100.67733764608</v>
      </c>
      <c r="D49" s="6">
        <v>4.7887115000000008E-3</v>
      </c>
      <c r="E49" s="6"/>
      <c r="F49" s="7">
        <v>2.3318953322834375</v>
      </c>
      <c r="G49" s="7">
        <v>0.92799999999996219</v>
      </c>
      <c r="H49" s="7">
        <f t="shared" si="10"/>
        <v>3.2598953322833997</v>
      </c>
      <c r="I49" s="7"/>
      <c r="J49" s="12">
        <f t="shared" si="15"/>
        <v>2331.8953322834377</v>
      </c>
      <c r="K49" s="12">
        <f t="shared" si="16"/>
        <v>927.99999999996214</v>
      </c>
      <c r="L49" s="10">
        <f t="shared" si="7"/>
        <v>3259.8953322834</v>
      </c>
      <c r="M49" s="10"/>
      <c r="N49" s="6">
        <f t="shared" si="11"/>
        <v>11.166773994502021</v>
      </c>
      <c r="O49" s="6">
        <f t="shared" si="12"/>
        <v>4.4439242719998191</v>
      </c>
      <c r="P49" s="8">
        <f t="shared" si="8"/>
        <v>15.61069826650184</v>
      </c>
      <c r="Q49" s="8"/>
      <c r="R49" s="14">
        <f t="shared" si="13"/>
        <v>5.5253520876854298E-2</v>
      </c>
      <c r="S49" s="14">
        <f t="shared" si="14"/>
        <v>2.1988665899300441E-2</v>
      </c>
      <c r="T49" s="14">
        <f t="shared" si="9"/>
        <v>7.7242186776154742E-2</v>
      </c>
      <c r="U49" s="14"/>
      <c r="V49" s="5">
        <v>52.982401422575144</v>
      </c>
      <c r="W49" s="5">
        <v>1.1929339443821927</v>
      </c>
      <c r="X49" s="5">
        <v>42.463135706475981</v>
      </c>
      <c r="Y49" s="5">
        <v>3.3615289265666934</v>
      </c>
    </row>
    <row r="50" spans="1:25" x14ac:dyDescent="0.25">
      <c r="A50" s="2" t="s">
        <v>8</v>
      </c>
      <c r="B50" s="3">
        <v>42531</v>
      </c>
      <c r="C50" s="5">
        <v>170167.54721069342</v>
      </c>
      <c r="D50" s="6">
        <v>8.0823368000160403E-3</v>
      </c>
      <c r="E50" s="6"/>
      <c r="F50" s="7">
        <v>3.6165237191194843</v>
      </c>
      <c r="G50" s="7">
        <v>1.0207999999999906</v>
      </c>
      <c r="H50" s="7">
        <f t="shared" si="10"/>
        <v>4.6373237191194754</v>
      </c>
      <c r="I50" s="7"/>
      <c r="J50" s="12">
        <f t="shared" si="15"/>
        <v>3616.5237191194842</v>
      </c>
      <c r="K50" s="12">
        <f t="shared" si="16"/>
        <v>1020.7999999999906</v>
      </c>
      <c r="L50" s="10">
        <f t="shared" si="7"/>
        <v>4637.3237191194748</v>
      </c>
      <c r="M50" s="10"/>
      <c r="N50" s="6">
        <f t="shared" si="11"/>
        <v>29.22996274317028</v>
      </c>
      <c r="O50" s="6">
        <f t="shared" si="12"/>
        <v>8.2504494054562976</v>
      </c>
      <c r="P50" s="8">
        <f t="shared" si="8"/>
        <v>37.480412148626577</v>
      </c>
      <c r="Q50" s="8"/>
      <c r="R50" s="14">
        <f t="shared" si="13"/>
        <v>0.17177166399994659</v>
      </c>
      <c r="S50" s="14">
        <f t="shared" si="14"/>
        <v>4.8484270595032908E-2</v>
      </c>
      <c r="T50" s="14">
        <f t="shared" si="9"/>
        <v>0.2202559345949795</v>
      </c>
      <c r="U50" s="14"/>
      <c r="V50" s="5">
        <v>49.568341842472741</v>
      </c>
      <c r="W50" s="5">
        <v>0</v>
      </c>
      <c r="X50" s="5">
        <v>50.431658157527245</v>
      </c>
      <c r="Y50" s="5">
        <v>0</v>
      </c>
    </row>
    <row r="51" spans="1:25" x14ac:dyDescent="0.25">
      <c r="A51" s="2" t="s">
        <v>8</v>
      </c>
      <c r="B51" s="3">
        <v>42534</v>
      </c>
      <c r="C51" s="5">
        <v>170167.54721069342</v>
      </c>
      <c r="D51" s="6">
        <v>6.1931364999999999E-3</v>
      </c>
      <c r="E51" s="6"/>
      <c r="F51" s="7">
        <v>4.0635481850009212</v>
      </c>
      <c r="G51" s="7">
        <v>0.88160000000004457</v>
      </c>
      <c r="H51" s="7">
        <f t="shared" si="10"/>
        <v>4.9451481850009653</v>
      </c>
      <c r="I51" s="7"/>
      <c r="J51" s="12">
        <f t="shared" si="15"/>
        <v>4063.548185000921</v>
      </c>
      <c r="K51" s="12">
        <f t="shared" si="16"/>
        <v>881.60000000004459</v>
      </c>
      <c r="L51" s="10">
        <f t="shared" si="7"/>
        <v>4945.1481850009659</v>
      </c>
      <c r="M51" s="10"/>
      <c r="N51" s="6">
        <f t="shared" si="11"/>
        <v>25.166108584037957</v>
      </c>
      <c r="O51" s="6">
        <f t="shared" si="12"/>
        <v>5.4598691384002764</v>
      </c>
      <c r="P51" s="8">
        <f t="shared" si="8"/>
        <v>30.625977722438233</v>
      </c>
      <c r="Q51" s="8"/>
      <c r="R51" s="14">
        <f t="shared" si="13"/>
        <v>0.14789017645578725</v>
      </c>
      <c r="S51" s="14">
        <f t="shared" si="14"/>
        <v>3.2085254961335991E-2</v>
      </c>
      <c r="T51" s="14">
        <f t="shared" si="9"/>
        <v>0.17997543141712324</v>
      </c>
      <c r="U51" s="14"/>
      <c r="V51" s="5">
        <v>49.568341842472741</v>
      </c>
      <c r="W51" s="5">
        <v>0</v>
      </c>
      <c r="X51" s="5">
        <v>50.431658157527245</v>
      </c>
      <c r="Y51" s="5">
        <v>0</v>
      </c>
    </row>
    <row r="52" spans="1:25" x14ac:dyDescent="0.25">
      <c r="A52" s="2" t="s">
        <v>8</v>
      </c>
      <c r="B52" s="3">
        <v>42542</v>
      </c>
      <c r="C52" s="5">
        <v>170167.54721069342</v>
      </c>
      <c r="D52" s="6">
        <v>2.0896666500000004E-2</v>
      </c>
      <c r="E52" s="6"/>
      <c r="F52" s="7">
        <v>4.0714298256616077</v>
      </c>
      <c r="G52" s="7">
        <v>1.113600000000019</v>
      </c>
      <c r="H52" s="7">
        <f t="shared" si="10"/>
        <v>5.1850298256616263</v>
      </c>
      <c r="I52" s="7"/>
      <c r="J52" s="12">
        <f t="shared" si="15"/>
        <v>4071.4298256616075</v>
      </c>
      <c r="K52" s="12">
        <f t="shared" si="16"/>
        <v>1113.600000000019</v>
      </c>
      <c r="L52" s="10">
        <f t="shared" si="7"/>
        <v>5185.0298256616261</v>
      </c>
      <c r="M52" s="10"/>
      <c r="N52" s="6">
        <f t="shared" si="11"/>
        <v>85.07931124500378</v>
      </c>
      <c r="O52" s="6">
        <f t="shared" si="12"/>
        <v>23.270527814400403</v>
      </c>
      <c r="P52" s="8">
        <f t="shared" si="8"/>
        <v>108.34983905940419</v>
      </c>
      <c r="Q52" s="8"/>
      <c r="R52" s="14">
        <f t="shared" si="13"/>
        <v>0.4999737766664909</v>
      </c>
      <c r="S52" s="14">
        <f t="shared" si="14"/>
        <v>0.1367506801140404</v>
      </c>
      <c r="T52" s="14">
        <f t="shared" si="9"/>
        <v>0.63672445678053124</v>
      </c>
      <c r="U52" s="14"/>
      <c r="V52" s="5">
        <v>49.568341842472741</v>
      </c>
      <c r="W52" s="5">
        <v>0</v>
      </c>
      <c r="X52" s="5">
        <v>50.431658157527245</v>
      </c>
      <c r="Y52" s="5">
        <v>0</v>
      </c>
    </row>
    <row r="53" spans="1:25" x14ac:dyDescent="0.25">
      <c r="A53" s="2" t="s">
        <v>8</v>
      </c>
      <c r="B53" s="3">
        <v>42550</v>
      </c>
      <c r="C53" s="5">
        <v>170167.54721069342</v>
      </c>
      <c r="D53" s="6">
        <v>3.2163230000000001E-3</v>
      </c>
      <c r="E53" s="6"/>
      <c r="F53" s="7">
        <v>4.500361896808613</v>
      </c>
      <c r="G53" s="7">
        <v>1.3455999999999935</v>
      </c>
      <c r="H53" s="7">
        <f t="shared" si="10"/>
        <v>5.8459618968086069</v>
      </c>
      <c r="I53" s="7"/>
      <c r="J53" s="12">
        <f t="shared" si="15"/>
        <v>4500.361896808613</v>
      </c>
      <c r="K53" s="12">
        <f t="shared" si="16"/>
        <v>1345.5999999999935</v>
      </c>
      <c r="L53" s="10">
        <f t="shared" si="7"/>
        <v>5845.961896808607</v>
      </c>
      <c r="M53" s="10"/>
      <c r="N53" s="6">
        <f t="shared" si="11"/>
        <v>14.474617477029168</v>
      </c>
      <c r="O53" s="6">
        <f t="shared" si="12"/>
        <v>4.327884228799979</v>
      </c>
      <c r="P53" s="8">
        <f t="shared" si="8"/>
        <v>18.802501705829147</v>
      </c>
      <c r="Q53" s="8"/>
      <c r="R53" s="14">
        <f t="shared" si="13"/>
        <v>8.5060974987829982E-2</v>
      </c>
      <c r="S53" s="14">
        <f t="shared" si="14"/>
        <v>2.5433076398764784E-2</v>
      </c>
      <c r="T53" s="14">
        <f t="shared" si="9"/>
        <v>0.11049405138659477</v>
      </c>
      <c r="U53" s="14"/>
      <c r="V53" s="5">
        <v>49.568341842472741</v>
      </c>
      <c r="W53" s="5">
        <v>0</v>
      </c>
      <c r="X53" s="5">
        <v>50.431658157527245</v>
      </c>
      <c r="Y53" s="5">
        <v>0</v>
      </c>
    </row>
    <row r="54" spans="1:25" x14ac:dyDescent="0.25">
      <c r="A54" s="2" t="s">
        <v>8</v>
      </c>
      <c r="B54" s="3">
        <v>42557</v>
      </c>
      <c r="C54" s="5">
        <v>170167.54721069342</v>
      </c>
      <c r="D54" s="6">
        <v>3.8066710000000019E-3</v>
      </c>
      <c r="E54" s="6"/>
      <c r="F54" s="7">
        <v>4.5311101353058936</v>
      </c>
      <c r="G54" s="7">
        <v>1.1600000000000008</v>
      </c>
      <c r="H54" s="7">
        <f t="shared" si="10"/>
        <v>5.6911101353058946</v>
      </c>
      <c r="I54" s="7"/>
      <c r="J54" s="12">
        <f t="shared" si="15"/>
        <v>4531.1101353058939</v>
      </c>
      <c r="K54" s="12">
        <f t="shared" si="16"/>
        <v>1160.0000000000009</v>
      </c>
      <c r="L54" s="10">
        <f t="shared" si="7"/>
        <v>5691.1101353058948</v>
      </c>
      <c r="M54" s="10"/>
      <c r="N54" s="6">
        <f t="shared" si="11"/>
        <v>17.248445549875033</v>
      </c>
      <c r="O54" s="6">
        <f t="shared" si="12"/>
        <v>4.415738360000006</v>
      </c>
      <c r="P54" s="8">
        <f t="shared" si="8"/>
        <v>21.664183909875039</v>
      </c>
      <c r="Q54" s="8"/>
      <c r="R54" s="14">
        <f t="shared" si="13"/>
        <v>0.10136154532755193</v>
      </c>
      <c r="S54" s="14">
        <f t="shared" si="14"/>
        <v>2.5949356574627283E-2</v>
      </c>
      <c r="T54" s="14">
        <f t="shared" si="9"/>
        <v>0.1273109019021792</v>
      </c>
      <c r="U54" s="14"/>
      <c r="V54" s="5">
        <v>49.568341842472741</v>
      </c>
      <c r="W54" s="5">
        <v>0</v>
      </c>
      <c r="X54" s="5">
        <v>50.431658157527245</v>
      </c>
      <c r="Y54" s="5">
        <v>0</v>
      </c>
    </row>
    <row r="55" spans="1:25" x14ac:dyDescent="0.25">
      <c r="A55" s="2" t="s">
        <v>8</v>
      </c>
      <c r="B55" s="3">
        <v>42565</v>
      </c>
      <c r="C55" s="5">
        <v>170167.54721069342</v>
      </c>
      <c r="D55" s="6">
        <v>1.9178859999999999E-3</v>
      </c>
      <c r="E55" s="6"/>
      <c r="F55" s="7">
        <v>2.6927135637007704</v>
      </c>
      <c r="G55" s="7">
        <v>0.5800000000000004</v>
      </c>
      <c r="H55" s="7">
        <f t="shared" si="10"/>
        <v>3.2727135637007709</v>
      </c>
      <c r="I55" s="7"/>
      <c r="J55" s="12">
        <f t="shared" si="15"/>
        <v>2692.7135637007705</v>
      </c>
      <c r="K55" s="12">
        <f t="shared" si="16"/>
        <v>580.00000000000045</v>
      </c>
      <c r="L55" s="10">
        <f t="shared" si="7"/>
        <v>3272.7135637007709</v>
      </c>
      <c r="M55" s="10"/>
      <c r="N55" s="6">
        <f t="shared" si="11"/>
        <v>5.1643176458318161</v>
      </c>
      <c r="O55" s="6">
        <f t="shared" si="12"/>
        <v>1.1123738800000009</v>
      </c>
      <c r="P55" s="8">
        <f t="shared" si="8"/>
        <v>6.2766915258318168</v>
      </c>
      <c r="Q55" s="8"/>
      <c r="R55" s="14">
        <f t="shared" si="13"/>
        <v>3.0348428536950127E-2</v>
      </c>
      <c r="S55" s="14">
        <f t="shared" si="14"/>
        <v>6.536933147556696E-3</v>
      </c>
      <c r="T55" s="14">
        <f t="shared" si="9"/>
        <v>3.6885361684506825E-2</v>
      </c>
      <c r="U55" s="14"/>
      <c r="V55" s="5">
        <v>49.568341842472741</v>
      </c>
      <c r="W55" s="5">
        <v>0</v>
      </c>
      <c r="X55" s="5">
        <v>50.431658157527245</v>
      </c>
      <c r="Y55" s="5">
        <v>0</v>
      </c>
    </row>
    <row r="56" spans="1:25" x14ac:dyDescent="0.25">
      <c r="A56" s="2" t="s">
        <v>9</v>
      </c>
      <c r="B56" s="3">
        <v>42531</v>
      </c>
      <c r="C56" s="5">
        <v>92077.775054931655</v>
      </c>
      <c r="D56" s="6">
        <v>6.1536763881402E-3</v>
      </c>
      <c r="E56" s="6"/>
      <c r="F56" s="7">
        <v>4.5839023906462053</v>
      </c>
      <c r="G56" s="7">
        <v>0.90480000000000338</v>
      </c>
      <c r="H56" s="7">
        <f t="shared" si="10"/>
        <v>5.4887023906462087</v>
      </c>
      <c r="I56" s="7"/>
      <c r="J56" s="12">
        <f t="shared" si="15"/>
        <v>4583.9023906462053</v>
      </c>
      <c r="K56" s="12">
        <f t="shared" si="16"/>
        <v>904.80000000000337</v>
      </c>
      <c r="L56" s="10">
        <f t="shared" si="7"/>
        <v>5488.7023906462091</v>
      </c>
      <c r="M56" s="10"/>
      <c r="N56" s="6">
        <f t="shared" si="11"/>
        <v>28.20785190685897</v>
      </c>
      <c r="O56" s="6">
        <f t="shared" si="12"/>
        <v>5.5678463959892737</v>
      </c>
      <c r="P56" s="8">
        <f t="shared" si="8"/>
        <v>33.775698302848241</v>
      </c>
      <c r="Q56" s="8"/>
      <c r="R56" s="14">
        <f t="shared" si="13"/>
        <v>0.3063481050669476</v>
      </c>
      <c r="S56" s="14">
        <f t="shared" si="14"/>
        <v>6.046895021809133E-2</v>
      </c>
      <c r="T56" s="14">
        <f t="shared" si="9"/>
        <v>0.36681705528503894</v>
      </c>
      <c r="U56" s="14"/>
      <c r="V56" s="5">
        <v>19.971799008297452</v>
      </c>
      <c r="W56" s="5">
        <v>0</v>
      </c>
      <c r="X56" s="5">
        <v>78.436449671077042</v>
      </c>
      <c r="Y56" s="5">
        <v>1.5917513206254981</v>
      </c>
    </row>
    <row r="57" spans="1:25" x14ac:dyDescent="0.25">
      <c r="A57" s="2" t="s">
        <v>9</v>
      </c>
      <c r="B57" s="3">
        <v>42534</v>
      </c>
      <c r="C57" s="5">
        <v>92077.775054931655</v>
      </c>
      <c r="D57" s="6">
        <v>4.7152895000000007E-3</v>
      </c>
      <c r="E57" s="6"/>
      <c r="F57" s="7">
        <v>5.9755384910720002</v>
      </c>
      <c r="G57" s="7">
        <v>0.97440000000000848</v>
      </c>
      <c r="H57" s="7">
        <f t="shared" si="10"/>
        <v>6.9499384910720083</v>
      </c>
      <c r="I57" s="7"/>
      <c r="J57" s="12">
        <f t="shared" si="15"/>
        <v>5975.5384910720004</v>
      </c>
      <c r="K57" s="12">
        <f t="shared" si="16"/>
        <v>974.4000000000085</v>
      </c>
      <c r="L57" s="10">
        <f t="shared" si="7"/>
        <v>6949.9384910720091</v>
      </c>
      <c r="M57" s="10"/>
      <c r="N57" s="6">
        <f t="shared" si="11"/>
        <v>28.176393903797653</v>
      </c>
      <c r="O57" s="6">
        <f t="shared" si="12"/>
        <v>4.5945780888000405</v>
      </c>
      <c r="P57" s="8">
        <f t="shared" si="8"/>
        <v>32.770971992597694</v>
      </c>
      <c r="Q57" s="8"/>
      <c r="R57" s="14">
        <f t="shared" si="13"/>
        <v>0.30600645907210738</v>
      </c>
      <c r="S57" s="14">
        <f t="shared" si="14"/>
        <v>4.9898882613736185E-2</v>
      </c>
      <c r="T57" s="14">
        <f t="shared" si="9"/>
        <v>0.35590534168584359</v>
      </c>
      <c r="U57" s="14"/>
      <c r="V57" s="5">
        <v>19.971799008297452</v>
      </c>
      <c r="W57" s="5">
        <v>0</v>
      </c>
      <c r="X57" s="5">
        <v>78.436449671077042</v>
      </c>
      <c r="Y57" s="5">
        <v>1.5917513206254981</v>
      </c>
    </row>
    <row r="58" spans="1:25" x14ac:dyDescent="0.25">
      <c r="A58" s="2" t="s">
        <v>9</v>
      </c>
      <c r="B58" s="3">
        <v>42542</v>
      </c>
      <c r="C58" s="5">
        <v>92077.775054931655</v>
      </c>
      <c r="D58" s="6">
        <v>1.0479731500000004E-2</v>
      </c>
      <c r="E58" s="6"/>
      <c r="F58" s="7">
        <v>4.0420182434664174</v>
      </c>
      <c r="G58" s="7">
        <v>1.0903999999999958</v>
      </c>
      <c r="H58" s="7">
        <f t="shared" si="10"/>
        <v>5.1324182434664127</v>
      </c>
      <c r="I58" s="7"/>
      <c r="J58" s="12">
        <f t="shared" si="15"/>
        <v>4042.0182434664175</v>
      </c>
      <c r="K58" s="12">
        <f t="shared" si="16"/>
        <v>1090.3999999999958</v>
      </c>
      <c r="L58" s="10">
        <f t="shared" si="7"/>
        <v>5132.4182434664135</v>
      </c>
      <c r="M58" s="10"/>
      <c r="N58" s="6">
        <f t="shared" si="11"/>
        <v>42.359265909629698</v>
      </c>
      <c r="O58" s="6">
        <f t="shared" si="12"/>
        <v>11.42709922759996</v>
      </c>
      <c r="P58" s="8">
        <f t="shared" si="8"/>
        <v>53.786365137229659</v>
      </c>
      <c r="Q58" s="8"/>
      <c r="R58" s="14">
        <f t="shared" si="13"/>
        <v>0.46003789605427647</v>
      </c>
      <c r="S58" s="14">
        <f t="shared" si="14"/>
        <v>0.1241026862430461</v>
      </c>
      <c r="T58" s="14">
        <f t="shared" si="9"/>
        <v>0.58414058229732257</v>
      </c>
      <c r="U58" s="14"/>
      <c r="V58" s="5">
        <v>19.971799008297452</v>
      </c>
      <c r="W58" s="5">
        <v>0</v>
      </c>
      <c r="X58" s="5">
        <v>78.436449671077042</v>
      </c>
      <c r="Y58" s="5">
        <v>1.5917513206254981</v>
      </c>
    </row>
    <row r="59" spans="1:25" x14ac:dyDescent="0.25">
      <c r="A59" s="2" t="s">
        <v>9</v>
      </c>
      <c r="B59" s="3">
        <v>42550</v>
      </c>
      <c r="C59" s="5">
        <v>92077.775054931655</v>
      </c>
      <c r="D59" s="6">
        <v>4.0349427500000002E-3</v>
      </c>
      <c r="E59" s="6"/>
      <c r="F59" s="7">
        <v>5.12124654035647</v>
      </c>
      <c r="G59" s="7">
        <v>0.97440000000000848</v>
      </c>
      <c r="H59" s="7">
        <f t="shared" si="10"/>
        <v>6.0956465403564781</v>
      </c>
      <c r="I59" s="7"/>
      <c r="J59" s="12">
        <f t="shared" si="15"/>
        <v>5121.2465403564702</v>
      </c>
      <c r="K59" s="12">
        <f t="shared" si="16"/>
        <v>974.4000000000085</v>
      </c>
      <c r="L59" s="10">
        <f t="shared" si="7"/>
        <v>6095.6465403564789</v>
      </c>
      <c r="M59" s="10"/>
      <c r="N59" s="6">
        <f t="shared" si="11"/>
        <v>20.663936598973923</v>
      </c>
      <c r="O59" s="6">
        <f t="shared" si="12"/>
        <v>3.9316482156000343</v>
      </c>
      <c r="P59" s="8">
        <f t="shared" si="8"/>
        <v>24.595584814573957</v>
      </c>
      <c r="Q59" s="8"/>
      <c r="R59" s="14">
        <f t="shared" si="13"/>
        <v>0.22441828754709001</v>
      </c>
      <c r="S59" s="14">
        <f t="shared" si="14"/>
        <v>4.2699209589442143E-2</v>
      </c>
      <c r="T59" s="14">
        <f t="shared" si="9"/>
        <v>0.26711749713653216</v>
      </c>
      <c r="U59" s="14"/>
      <c r="V59" s="5">
        <v>19.971799008297452</v>
      </c>
      <c r="W59" s="5">
        <v>0</v>
      </c>
      <c r="X59" s="5">
        <v>78.436449671077042</v>
      </c>
      <c r="Y59" s="5">
        <v>1.5917513206254981</v>
      </c>
    </row>
    <row r="60" spans="1:25" x14ac:dyDescent="0.25">
      <c r="A60" s="2" t="s">
        <v>9</v>
      </c>
      <c r="B60" s="3">
        <v>42557</v>
      </c>
      <c r="C60" s="5">
        <v>92077.775054931655</v>
      </c>
      <c r="D60" s="6">
        <v>5.8923235000000003E-3</v>
      </c>
      <c r="E60" s="6"/>
      <c r="F60" s="7">
        <v>2.135041921523563</v>
      </c>
      <c r="G60" s="7">
        <v>0.83519999999999806</v>
      </c>
      <c r="H60" s="7">
        <f t="shared" si="10"/>
        <v>2.9702419215235611</v>
      </c>
      <c r="I60" s="7"/>
      <c r="J60" s="12">
        <f t="shared" si="15"/>
        <v>2135.0419215235629</v>
      </c>
      <c r="K60" s="12">
        <f t="shared" si="16"/>
        <v>835.199999999998</v>
      </c>
      <c r="L60" s="10">
        <f t="shared" si="7"/>
        <v>2970.2419215235609</v>
      </c>
      <c r="M60" s="10"/>
      <c r="N60" s="6">
        <f t="shared" si="11"/>
        <v>12.580357687678447</v>
      </c>
      <c r="O60" s="6">
        <f t="shared" si="12"/>
        <v>4.9212685871999886</v>
      </c>
      <c r="P60" s="8">
        <f t="shared" si="8"/>
        <v>17.501626274878436</v>
      </c>
      <c r="Q60" s="8"/>
      <c r="R60" s="14">
        <f t="shared" si="13"/>
        <v>0.13662751603384499</v>
      </c>
      <c r="S60" s="14">
        <f t="shared" si="14"/>
        <v>5.3446866893385118E-2</v>
      </c>
      <c r="T60" s="14">
        <f t="shared" si="9"/>
        <v>0.19007438292723011</v>
      </c>
      <c r="U60" s="14"/>
      <c r="V60" s="5">
        <v>19.971799008297452</v>
      </c>
      <c r="W60" s="5">
        <v>0</v>
      </c>
      <c r="X60" s="5">
        <v>78.436449671077042</v>
      </c>
      <c r="Y60" s="5">
        <v>1.5917513206254981</v>
      </c>
    </row>
    <row r="61" spans="1:25" x14ac:dyDescent="0.25">
      <c r="A61" s="2" t="s">
        <v>9</v>
      </c>
      <c r="B61" s="3">
        <v>42565</v>
      </c>
      <c r="C61" s="5">
        <v>92077.775054931655</v>
      </c>
      <c r="D61" s="6">
        <v>2.494886E-3</v>
      </c>
      <c r="E61" s="6"/>
      <c r="F61" s="7">
        <v>5.6585521057799069</v>
      </c>
      <c r="G61" s="7">
        <v>0.85840000000002126</v>
      </c>
      <c r="H61" s="7">
        <f t="shared" si="10"/>
        <v>6.5169521057799278</v>
      </c>
      <c r="I61" s="7"/>
      <c r="J61" s="12">
        <f t="shared" si="15"/>
        <v>5658.5521057799069</v>
      </c>
      <c r="K61" s="12">
        <f t="shared" si="16"/>
        <v>858.40000000002124</v>
      </c>
      <c r="L61" s="10">
        <f t="shared" si="7"/>
        <v>6516.9521057799284</v>
      </c>
      <c r="M61" s="10"/>
      <c r="N61" s="6">
        <f t="shared" si="11"/>
        <v>14.117442428980809</v>
      </c>
      <c r="O61" s="6">
        <f t="shared" si="12"/>
        <v>2.1416101424000531</v>
      </c>
      <c r="P61" s="8">
        <f t="shared" si="8"/>
        <v>16.259052571380863</v>
      </c>
      <c r="Q61" s="8"/>
      <c r="R61" s="14">
        <f t="shared" si="13"/>
        <v>0.15332084664902731</v>
      </c>
      <c r="S61" s="14">
        <f t="shared" si="14"/>
        <v>2.3258708641932472E-2</v>
      </c>
      <c r="T61" s="14">
        <f t="shared" si="9"/>
        <v>0.17657955529095978</v>
      </c>
      <c r="U61" s="14"/>
      <c r="V61" s="5">
        <v>19.971799008297452</v>
      </c>
      <c r="W61" s="5">
        <v>0</v>
      </c>
      <c r="X61" s="5">
        <v>78.436449671077042</v>
      </c>
      <c r="Y61" s="5">
        <v>1.5917513206254981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1"/>
  <sheetViews>
    <sheetView workbookViewId="0">
      <selection activeCell="I10" sqref="I10"/>
    </sheetView>
  </sheetViews>
  <sheetFormatPr defaultRowHeight="15" x14ac:dyDescent="0.25"/>
  <cols>
    <col min="1" max="1" width="4.85546875" style="13" bestFit="1" customWidth="1"/>
    <col min="2" max="2" width="9.42578125" style="13" bestFit="1" customWidth="1"/>
    <col min="3" max="3" width="16.5703125" style="13" bestFit="1" customWidth="1"/>
    <col min="4" max="4" width="7" style="13" customWidth="1"/>
    <col min="5" max="5" width="12" style="13" bestFit="1" customWidth="1"/>
    <col min="6" max="6" width="11.85546875" style="13" bestFit="1" customWidth="1"/>
    <col min="7" max="7" width="11.85546875" style="13" customWidth="1"/>
    <col min="8" max="8" width="7.140625" style="13" customWidth="1"/>
    <col min="9" max="9" width="13.140625" style="13" bestFit="1" customWidth="1"/>
    <col min="10" max="10" width="12.85546875" style="13" bestFit="1" customWidth="1"/>
    <col min="11" max="11" width="12.7109375" style="13" bestFit="1" customWidth="1"/>
    <col min="12" max="12" width="7.85546875" style="13" customWidth="1"/>
    <col min="13" max="13" width="12" style="13" bestFit="1" customWidth="1"/>
    <col min="14" max="14" width="11.85546875" style="13" bestFit="1" customWidth="1"/>
    <col min="15" max="15" width="11.7109375" style="13" bestFit="1" customWidth="1"/>
    <col min="16" max="16" width="7.85546875" style="13" customWidth="1"/>
    <col min="17" max="17" width="15.140625" style="13" bestFit="1" customWidth="1"/>
    <col min="18" max="18" width="15" style="13" bestFit="1" customWidth="1"/>
    <col min="19" max="19" width="14.85546875" style="13" bestFit="1" customWidth="1"/>
    <col min="20" max="20" width="7.5703125" style="13" customWidth="1"/>
    <col min="21" max="21" width="13.7109375" style="13" bestFit="1" customWidth="1"/>
    <col min="22" max="22" width="9.28515625" style="13" bestFit="1" customWidth="1"/>
    <col min="23" max="23" width="14" style="13" bestFit="1" customWidth="1"/>
    <col min="24" max="24" width="12.140625" style="13" bestFit="1" customWidth="1"/>
    <col min="25" max="25" width="9.140625" style="13"/>
  </cols>
  <sheetData>
    <row r="1" spans="1:25" s="23" customFormat="1" x14ac:dyDescent="0.25">
      <c r="A1" s="25" t="s">
        <v>10</v>
      </c>
      <c r="B1" s="26" t="s">
        <v>12</v>
      </c>
      <c r="C1" s="26" t="s">
        <v>33</v>
      </c>
      <c r="D1" s="26"/>
      <c r="E1" s="26" t="s">
        <v>16</v>
      </c>
      <c r="F1" s="26" t="s">
        <v>15</v>
      </c>
      <c r="G1" s="26" t="s">
        <v>32</v>
      </c>
      <c r="H1" s="26"/>
      <c r="I1" s="26" t="s">
        <v>34</v>
      </c>
      <c r="J1" s="26" t="s">
        <v>35</v>
      </c>
      <c r="K1" s="26" t="s">
        <v>36</v>
      </c>
      <c r="L1" s="26"/>
      <c r="M1" s="26" t="s">
        <v>14</v>
      </c>
      <c r="N1" s="26" t="s">
        <v>13</v>
      </c>
      <c r="O1" s="26" t="s">
        <v>17</v>
      </c>
      <c r="P1" s="26"/>
      <c r="Q1" s="24" t="s">
        <v>37</v>
      </c>
      <c r="R1" s="24" t="s">
        <v>38</v>
      </c>
      <c r="S1" s="24" t="s">
        <v>39</v>
      </c>
      <c r="T1" s="24"/>
      <c r="U1" s="26" t="s">
        <v>28</v>
      </c>
      <c r="V1" s="26" t="s">
        <v>29</v>
      </c>
      <c r="W1" s="26" t="s">
        <v>30</v>
      </c>
      <c r="X1" s="26" t="s">
        <v>31</v>
      </c>
      <c r="Y1" s="26"/>
    </row>
    <row r="2" spans="1:25" x14ac:dyDescent="0.25">
      <c r="A2" s="13" t="s">
        <v>0</v>
      </c>
      <c r="B2" s="9">
        <f>AVERAGE(West!C2:C7)</f>
        <v>430016.54101562576</v>
      </c>
      <c r="C2" s="14">
        <f>AVERAGE(West!D2:D7)</f>
        <v>3.2314991250000001E-2</v>
      </c>
      <c r="D2" s="9"/>
      <c r="E2" s="9">
        <f>AVERAGE(West!F2:F7)</f>
        <v>4.6968058930814527</v>
      </c>
      <c r="F2" s="9">
        <f>AVERAGE(West!G2:G7)</f>
        <v>1.6433333333333238</v>
      </c>
      <c r="G2" s="9">
        <f>AVERAGE(West!H2:H7)</f>
        <v>6.3401392264147773</v>
      </c>
      <c r="H2" s="9"/>
      <c r="I2" s="9">
        <f>AVERAGE(West!J2:J7)</f>
        <v>4696.8058930814532</v>
      </c>
      <c r="J2" s="9">
        <f>AVERAGE(West!K2:K7)</f>
        <v>1643.3333333333239</v>
      </c>
      <c r="K2" s="9">
        <f>AVERAGE(West!L2:L7)</f>
        <v>6340.1392264147771</v>
      </c>
      <c r="L2" s="9"/>
      <c r="M2" s="9">
        <f>AVERAGE(West!N2:N7)</f>
        <v>145.00635879176923</v>
      </c>
      <c r="N2" s="9">
        <f>AVERAGE(West!O2:O7)</f>
        <v>51.584063312133104</v>
      </c>
      <c r="O2" s="9">
        <f>AVERAGE(West!P2:P7)</f>
        <v>196.59042210390237</v>
      </c>
      <c r="P2" s="9"/>
      <c r="Q2" s="9">
        <f>AVERAGE(West!R2:R7)</f>
        <v>0.33721111855206537</v>
      </c>
      <c r="R2" s="9">
        <f>AVERAGE(West!S2:S7)</f>
        <v>0.11995832344100148</v>
      </c>
      <c r="S2" s="9">
        <f>AVERAGE(West!T2:T7)</f>
        <v>0.45716944199306675</v>
      </c>
      <c r="T2" s="9"/>
      <c r="U2" s="9">
        <v>42.139163903449344</v>
      </c>
      <c r="V2" s="9">
        <v>8.0252023323898101</v>
      </c>
      <c r="W2" s="9">
        <v>36.752457203011218</v>
      </c>
      <c r="X2" s="9">
        <v>13.083176561149623</v>
      </c>
    </row>
    <row r="3" spans="1:25" x14ac:dyDescent="0.25">
      <c r="A3" s="13" t="s">
        <v>1</v>
      </c>
      <c r="B3" s="9">
        <f>AVERAGE(West!C8:C13)</f>
        <v>345656.72784423811</v>
      </c>
      <c r="C3" s="14">
        <f>AVERAGE(West!D8:D13)</f>
        <v>2.4650688550180599E-2</v>
      </c>
      <c r="D3" s="9"/>
      <c r="E3" s="9">
        <f>AVERAGE(West!F8:F13)</f>
        <v>4.7709128857175198</v>
      </c>
      <c r="F3" s="9">
        <f>AVERAGE(West!G8:G13)</f>
        <v>1.6085333333333427</v>
      </c>
      <c r="G3" s="9">
        <f>AVERAGE(West!H8:H13)</f>
        <v>6.3794462190508625</v>
      </c>
      <c r="H3" s="9"/>
      <c r="I3" s="9">
        <f>AVERAGE(West!J8:J13)</f>
        <v>4770.9128857175192</v>
      </c>
      <c r="J3" s="9">
        <f>AVERAGE(West!K8:K13)</f>
        <v>1608.5333333333426</v>
      </c>
      <c r="K3" s="9">
        <f>AVERAGE(West!L8:L13)</f>
        <v>6379.446219050863</v>
      </c>
      <c r="L3" s="9"/>
      <c r="M3" s="9">
        <f>AVERAGE(West!N8:N13)</f>
        <v>119.15138025099175</v>
      </c>
      <c r="N3" s="9">
        <f>AVERAGE(West!O8:O13)</f>
        <v>38.929715541106184</v>
      </c>
      <c r="O3" s="9">
        <f>AVERAGE(West!P8:P13)</f>
        <v>158.08109579209795</v>
      </c>
      <c r="P3" s="9"/>
      <c r="Q3" s="9">
        <f>AVERAGE(West!R8:R13)</f>
        <v>0.34471014348282697</v>
      </c>
      <c r="R3" s="9">
        <f>AVERAGE(West!S8:S13)</f>
        <v>0.11262536616573231</v>
      </c>
      <c r="S3" s="9">
        <f>AVERAGE(West!T8:T13)</f>
        <v>0.45733550964855924</v>
      </c>
      <c r="T3" s="9"/>
      <c r="U3" s="9">
        <v>41.176916578010584</v>
      </c>
      <c r="V3" s="9">
        <v>2.3418077991483894</v>
      </c>
      <c r="W3" s="9">
        <v>45.722137666509902</v>
      </c>
      <c r="X3" s="9">
        <v>10.759137956331125</v>
      </c>
    </row>
    <row r="4" spans="1:25" x14ac:dyDescent="0.25">
      <c r="A4" s="13" t="s">
        <v>2</v>
      </c>
      <c r="B4" s="9">
        <f>AVERAGE(West!C14:C19)</f>
        <v>40927.944244384787</v>
      </c>
      <c r="C4" s="14">
        <f>AVERAGE(West!D14:D19)</f>
        <v>6.5985246697305494E-3</v>
      </c>
      <c r="D4" s="9"/>
      <c r="E4" s="9">
        <f>AVERAGE(West!F14:F19)</f>
        <v>4.6373106984931436</v>
      </c>
      <c r="F4" s="9">
        <f>AVERAGE(West!G14:G19)</f>
        <v>1.852133333333329</v>
      </c>
      <c r="G4" s="9">
        <f>AVERAGE(West!H14:H19)</f>
        <v>6.4894440318264728</v>
      </c>
      <c r="H4" s="9"/>
      <c r="I4" s="9">
        <f>AVERAGE(West!J14:J19)</f>
        <v>4637.3106984931437</v>
      </c>
      <c r="J4" s="9">
        <f>AVERAGE(West!K14:K19)</f>
        <v>1852.1333333333289</v>
      </c>
      <c r="K4" s="9">
        <f>AVERAGE(West!L14:L19)</f>
        <v>6489.4440318264715</v>
      </c>
      <c r="L4" s="9"/>
      <c r="M4" s="9">
        <f>AVERAGE(West!N14:N19)</f>
        <v>31.145665545838835</v>
      </c>
      <c r="N4" s="9">
        <f>AVERAGE(West!O14:O19)</f>
        <v>11.179677771109061</v>
      </c>
      <c r="O4" s="9">
        <f>AVERAGE(West!P14:P19)</f>
        <v>42.325343316947901</v>
      </c>
      <c r="P4" s="9"/>
      <c r="Q4" s="9">
        <f>AVERAGE(West!R14:R19)</f>
        <v>0.76098778281814006</v>
      </c>
      <c r="R4" s="9">
        <f>AVERAGE(West!S14:S19)</f>
        <v>0.27315512610049758</v>
      </c>
      <c r="S4" s="9">
        <f>AVERAGE(West!T14:T19)</f>
        <v>1.0341429089186376</v>
      </c>
      <c r="T4" s="9"/>
      <c r="U4" s="9">
        <v>38.173238847110206</v>
      </c>
      <c r="V4" s="9">
        <v>28.307251350388064</v>
      </c>
      <c r="W4" s="9">
        <v>0</v>
      </c>
      <c r="X4" s="9">
        <v>33.51950980250173</v>
      </c>
    </row>
    <row r="5" spans="1:25" x14ac:dyDescent="0.25">
      <c r="A5" s="13" t="s">
        <v>3</v>
      </c>
      <c r="B5" s="9">
        <f>AVERAGE(West!C20:C25)</f>
        <v>34047.590209960959</v>
      </c>
      <c r="C5" s="14">
        <f>AVERAGE(West!D20:D25)</f>
        <v>3.1720795705432315E-3</v>
      </c>
      <c r="D5" s="9"/>
      <c r="E5" s="9">
        <f>AVERAGE(West!F20:F25)</f>
        <v>4.856599403534795</v>
      </c>
      <c r="F5" s="9">
        <f>AVERAGE(West!G20:G25)</f>
        <v>1.9217333333333233</v>
      </c>
      <c r="G5" s="9">
        <f>AVERAGE(West!H20:H25)</f>
        <v>6.7783327368681183</v>
      </c>
      <c r="H5" s="9"/>
      <c r="I5" s="9">
        <f>AVERAGE(West!J20:J25)</f>
        <v>4856.5994035347958</v>
      </c>
      <c r="J5" s="9">
        <f>AVERAGE(West!K20:K25)</f>
        <v>1921.7333333333233</v>
      </c>
      <c r="K5" s="9">
        <f>AVERAGE(West!L20:L25)</f>
        <v>6778.3327368681194</v>
      </c>
      <c r="L5" s="9"/>
      <c r="M5" s="9">
        <f>AVERAGE(West!N20:N25)</f>
        <v>14.855075062511675</v>
      </c>
      <c r="N5" s="9">
        <f>AVERAGE(West!O20:O25)</f>
        <v>5.4040297864057729</v>
      </c>
      <c r="O5" s="9">
        <f>AVERAGE(West!P20:P25)</f>
        <v>20.259104848917453</v>
      </c>
      <c r="P5" s="9"/>
      <c r="Q5" s="9">
        <f>AVERAGE(West!R20:R25)</f>
        <v>0.43630327347412906</v>
      </c>
      <c r="R5" s="9">
        <f>AVERAGE(West!S20:S25)</f>
        <v>0.15871989039696477</v>
      </c>
      <c r="S5" s="9">
        <f>AVERAGE(West!T20:T25)</f>
        <v>0.59502316387109389</v>
      </c>
      <c r="T5" s="9"/>
      <c r="U5" s="9">
        <v>30.696089542979095</v>
      </c>
      <c r="V5" s="9">
        <v>29.233057733316375</v>
      </c>
      <c r="W5" s="9">
        <v>0</v>
      </c>
      <c r="X5" s="9">
        <v>40.070852723704533</v>
      </c>
    </row>
    <row r="6" spans="1:25" x14ac:dyDescent="0.25">
      <c r="A6" s="13" t="s">
        <v>4</v>
      </c>
      <c r="B6" s="9">
        <f>AVERAGE(West!C26:C31)</f>
        <v>334944.58111572196</v>
      </c>
      <c r="C6" s="14">
        <f>AVERAGE(West!D26:D31)</f>
        <v>1.0802486576417034E-2</v>
      </c>
      <c r="D6" s="9"/>
      <c r="E6" s="9">
        <f>AVERAGE(West!F26:F31)</f>
        <v>3.570455433441603</v>
      </c>
      <c r="F6" s="9">
        <f>AVERAGE(West!G26:G31)</f>
        <v>1.4151999999999987</v>
      </c>
      <c r="G6" s="9">
        <f>AVERAGE(West!H26:H31)</f>
        <v>4.9856554334416012</v>
      </c>
      <c r="H6" s="9"/>
      <c r="I6" s="9">
        <f>AVERAGE(West!J26:J31)</f>
        <v>3570.4554334416039</v>
      </c>
      <c r="J6" s="9">
        <f>AVERAGE(West!K26:K31)</f>
        <v>1415.1999999999987</v>
      </c>
      <c r="K6" s="9">
        <f>AVERAGE(West!L26:L31)</f>
        <v>4985.6554334416023</v>
      </c>
      <c r="L6" s="9"/>
      <c r="M6" s="9">
        <f>AVERAGE(West!N26:N31)</f>
        <v>39.454520789866137</v>
      </c>
      <c r="N6" s="9">
        <f>AVERAGE(West!O26:O31)</f>
        <v>16.082176243351288</v>
      </c>
      <c r="O6" s="9">
        <f>AVERAGE(West!P26:P31)</f>
        <v>55.536697033217422</v>
      </c>
      <c r="P6" s="9"/>
      <c r="Q6" s="9">
        <f>AVERAGE(West!R26:R31)</f>
        <v>0.11779417555716408</v>
      </c>
      <c r="R6" s="9">
        <f>AVERAGE(West!S26:S31)</f>
        <v>4.8014439253743185E-2</v>
      </c>
      <c r="S6" s="9">
        <f>AVERAGE(West!T26:T31)</f>
        <v>0.16580861481090725</v>
      </c>
      <c r="T6" s="9"/>
      <c r="U6" s="9">
        <v>41.088149148227593</v>
      </c>
      <c r="V6" s="9">
        <v>2.1165243426645306</v>
      </c>
      <c r="W6" s="9">
        <v>47.184174153888918</v>
      </c>
      <c r="X6" s="9">
        <v>9.6111523552189624</v>
      </c>
    </row>
    <row r="7" spans="1:25" x14ac:dyDescent="0.25">
      <c r="A7" s="13" t="s">
        <v>5</v>
      </c>
      <c r="B7" s="9">
        <f>AVERAGE(West!C32:C37)</f>
        <v>213168.36267089806</v>
      </c>
      <c r="C7" s="14">
        <f>AVERAGE(West!D32:D37)</f>
        <v>9.9876225341046527E-3</v>
      </c>
      <c r="D7" s="9"/>
      <c r="E7" s="9">
        <f>AVERAGE(West!F32:F37)</f>
        <v>4.2908900862663151</v>
      </c>
      <c r="F7" s="9">
        <f>AVERAGE(West!G32:G37)</f>
        <v>1.3456000000000039</v>
      </c>
      <c r="G7" s="9">
        <f>AVERAGE(West!H32:H37)</f>
        <v>5.6364900862663196</v>
      </c>
      <c r="H7" s="9"/>
      <c r="I7" s="9">
        <f>AVERAGE(West!J32:J37)</f>
        <v>4290.8900862663149</v>
      </c>
      <c r="J7" s="9">
        <f>AVERAGE(West!K32:K37)</f>
        <v>1345.6000000000042</v>
      </c>
      <c r="K7" s="9">
        <f>AVERAGE(West!L32:L37)</f>
        <v>5636.4900862663189</v>
      </c>
      <c r="L7" s="9"/>
      <c r="M7" s="9">
        <f>AVERAGE(West!N32:N37)</f>
        <v>40.975338867358786</v>
      </c>
      <c r="N7" s="9">
        <f>AVERAGE(West!O32:O37)</f>
        <v>12.477034641098228</v>
      </c>
      <c r="O7" s="9">
        <f>AVERAGE(West!P32:P37)</f>
        <v>53.452373508457008</v>
      </c>
      <c r="P7" s="9"/>
      <c r="Q7" s="9">
        <f>AVERAGE(West!R32:R37)</f>
        <v>0.19222054508444544</v>
      </c>
      <c r="R7" s="9">
        <f>AVERAGE(West!S32:S37)</f>
        <v>5.8531362181361846E-2</v>
      </c>
      <c r="S7" s="9">
        <f>AVERAGE(West!T32:T37)</f>
        <v>0.25075190726580732</v>
      </c>
      <c r="T7" s="9"/>
      <c r="U7" s="9">
        <v>50.965338810249207</v>
      </c>
      <c r="V7" s="9">
        <v>2.752802164672755</v>
      </c>
      <c r="W7" s="9">
        <v>40.25845451680344</v>
      </c>
      <c r="X7" s="9">
        <v>6.0234045082745897</v>
      </c>
    </row>
    <row r="8" spans="1:25" x14ac:dyDescent="0.25">
      <c r="A8" s="13" t="s">
        <v>6</v>
      </c>
      <c r="B8" s="9">
        <f>AVERAGE(West!C38:C43)</f>
        <v>114364.57269287109</v>
      </c>
      <c r="C8" s="14">
        <f>AVERAGE(West!D38:D43)</f>
        <v>9.1670152262349654E-3</v>
      </c>
      <c r="D8" s="9"/>
      <c r="E8" s="9">
        <f>AVERAGE(West!F38:F43)</f>
        <v>4.303652415089763</v>
      </c>
      <c r="F8" s="9">
        <f>AVERAGE(West!G38:G43)</f>
        <v>1.3649333333333245</v>
      </c>
      <c r="G8" s="9">
        <f>AVERAGE(West!H38:H43)</f>
        <v>5.6685857484230873</v>
      </c>
      <c r="H8" s="9"/>
      <c r="I8" s="9">
        <f>AVERAGE(West!J38:J43)</f>
        <v>4303.6524150897631</v>
      </c>
      <c r="J8" s="9">
        <f>AVERAGE(West!K38:K43)</f>
        <v>1364.9333333333245</v>
      </c>
      <c r="K8" s="9">
        <f>AVERAGE(West!L38:L43)</f>
        <v>5668.5857484230874</v>
      </c>
      <c r="L8" s="9"/>
      <c r="M8" s="9">
        <f>AVERAGE(West!N38:N43)</f>
        <v>38.239489775069579</v>
      </c>
      <c r="N8" s="9">
        <f>AVERAGE(West!O38:O43)</f>
        <v>12.342806265883846</v>
      </c>
      <c r="O8" s="9">
        <f>AVERAGE(West!P38:P43)</f>
        <v>50.58229604095343</v>
      </c>
      <c r="P8" s="9"/>
      <c r="Q8" s="9">
        <f>AVERAGE(West!R38:R43)</f>
        <v>0.33436482010703333</v>
      </c>
      <c r="R8" s="9">
        <f>AVERAGE(West!S38:S43)</f>
        <v>0.1079250853236759</v>
      </c>
      <c r="S8" s="9">
        <f>AVERAGE(West!T38:T43)</f>
        <v>0.44228990543070928</v>
      </c>
      <c r="T8" s="9"/>
      <c r="U8" s="9">
        <v>22.885391912802973</v>
      </c>
      <c r="V8" s="9">
        <v>0</v>
      </c>
      <c r="W8" s="9">
        <v>63.151147650495076</v>
      </c>
      <c r="X8" s="9">
        <v>13.963460436701952</v>
      </c>
    </row>
    <row r="9" spans="1:25" x14ac:dyDescent="0.25">
      <c r="A9" s="13" t="s">
        <v>7</v>
      </c>
      <c r="B9" s="9">
        <f>AVERAGE(West!C44:C49)</f>
        <v>202100.67733764605</v>
      </c>
      <c r="C9" s="14">
        <f>AVERAGE(West!D44:D49)</f>
        <v>7.8622119313801146E-3</v>
      </c>
      <c r="D9" s="9"/>
      <c r="E9" s="9">
        <f>AVERAGE(West!F44:F49)</f>
        <v>4.0745667286678398</v>
      </c>
      <c r="F9" s="9">
        <f>AVERAGE(West!G44:G49)</f>
        <v>1.1948000000000034</v>
      </c>
      <c r="G9" s="9">
        <f>AVERAGE(West!H44:H49)</f>
        <v>5.2693667286678432</v>
      </c>
      <c r="H9" s="9"/>
      <c r="I9" s="9">
        <f>AVERAGE(West!J44:J49)</f>
        <v>4074.5667286678395</v>
      </c>
      <c r="J9" s="9">
        <f>AVERAGE(West!K44:K49)</f>
        <v>1194.8000000000036</v>
      </c>
      <c r="K9" s="9">
        <f>AVERAGE(West!L44:L49)</f>
        <v>5269.3667286678437</v>
      </c>
      <c r="L9" s="9"/>
      <c r="M9" s="9">
        <f>AVERAGE(West!N44:N49)</f>
        <v>35.45709707257268</v>
      </c>
      <c r="N9" s="9">
        <f>AVERAGE(West!O44:O49)</f>
        <v>9.2828164186528781</v>
      </c>
      <c r="O9" s="9">
        <f>AVERAGE(West!P44:P49)</f>
        <v>44.739913491225565</v>
      </c>
      <c r="P9" s="9"/>
      <c r="Q9" s="9">
        <f>AVERAGE(West!R44:R49)</f>
        <v>0.17544274239781554</v>
      </c>
      <c r="R9" s="9">
        <f>AVERAGE(West!S44:S49)</f>
        <v>4.5931644272246747E-2</v>
      </c>
      <c r="S9" s="9">
        <f>AVERAGE(West!T44:T49)</f>
        <v>0.22137438667006229</v>
      </c>
      <c r="T9" s="9"/>
      <c r="U9" s="9">
        <v>52.982401422575144</v>
      </c>
      <c r="V9" s="9">
        <v>1.1929339443821927</v>
      </c>
      <c r="W9" s="9">
        <v>42.463135706475981</v>
      </c>
      <c r="X9" s="9">
        <v>3.3615289265666934</v>
      </c>
    </row>
    <row r="10" spans="1:25" x14ac:dyDescent="0.25">
      <c r="A10" s="13" t="s">
        <v>8</v>
      </c>
      <c r="B10" s="9">
        <f>AVERAGE(West!C50:C55)</f>
        <v>170167.54721069339</v>
      </c>
      <c r="C10" s="14">
        <f>AVERAGE(West!D50:D55)</f>
        <v>7.3521699666693413E-3</v>
      </c>
      <c r="D10" s="9"/>
      <c r="E10" s="9">
        <f>AVERAGE(West!F50:F55)</f>
        <v>3.9126145542662152</v>
      </c>
      <c r="F10" s="9">
        <f>AVERAGE(West!G50:G55)</f>
        <v>1.0169333333333415</v>
      </c>
      <c r="G10" s="9">
        <f>AVERAGE(West!H50:H55)</f>
        <v>4.9295478875995569</v>
      </c>
      <c r="H10" s="9"/>
      <c r="I10" s="9">
        <f>AVERAGE(West!J50:J55)</f>
        <v>3912.6145542662148</v>
      </c>
      <c r="J10" s="9">
        <f>AVERAGE(West!K50:K55)</f>
        <v>1016.9333333333416</v>
      </c>
      <c r="K10" s="9">
        <f>AVERAGE(West!L50:L55)</f>
        <v>4929.5478875995568</v>
      </c>
      <c r="L10" s="9"/>
      <c r="M10" s="9">
        <f>AVERAGE(West!N50:N55)</f>
        <v>29.39379387415801</v>
      </c>
      <c r="N10" s="9">
        <f>AVERAGE(West!O50:O55)</f>
        <v>7.8061404711761604</v>
      </c>
      <c r="O10" s="9">
        <f>AVERAGE(West!P50:P55)</f>
        <v>37.199934345334164</v>
      </c>
      <c r="P10" s="9"/>
      <c r="Q10" s="9">
        <f>AVERAGE(West!R50:R55)</f>
        <v>0.17273442766242611</v>
      </c>
      <c r="R10" s="9">
        <f>AVERAGE(West!S50:S55)</f>
        <v>4.5873261965226342E-2</v>
      </c>
      <c r="S10" s="9">
        <f>AVERAGE(West!T50:T55)</f>
        <v>0.21860768962765245</v>
      </c>
      <c r="T10" s="9"/>
      <c r="U10" s="9">
        <v>49.568341842472741</v>
      </c>
      <c r="V10" s="9">
        <v>0</v>
      </c>
      <c r="W10" s="9">
        <v>50.431658157527245</v>
      </c>
      <c r="X10" s="9">
        <v>0</v>
      </c>
    </row>
    <row r="11" spans="1:25" x14ac:dyDescent="0.25">
      <c r="A11" s="13" t="s">
        <v>9</v>
      </c>
      <c r="B11" s="9">
        <f>AVERAGE(West!C56:C61)</f>
        <v>92077.775054931655</v>
      </c>
      <c r="C11" s="14">
        <f>AVERAGE(West!D56:D61)</f>
        <v>5.6284749396900346E-3</v>
      </c>
      <c r="D11" s="9"/>
      <c r="E11" s="9">
        <f>AVERAGE(West!F56:F61)</f>
        <v>4.5860499488074273</v>
      </c>
      <c r="F11" s="9">
        <f>AVERAGE(West!G56:G61)</f>
        <v>0.93960000000000587</v>
      </c>
      <c r="G11" s="9">
        <f>AVERAGE(West!H56:H61)</f>
        <v>5.5256499488074331</v>
      </c>
      <c r="H11" s="9"/>
      <c r="I11" s="9">
        <f>AVERAGE(West!J56:J61)</f>
        <v>4586.0499488074274</v>
      </c>
      <c r="J11" s="9">
        <f>AVERAGE(West!K56:K61)</f>
        <v>939.60000000000593</v>
      </c>
      <c r="K11" s="9">
        <f>AVERAGE(West!L56:L61)</f>
        <v>5525.6499488074332</v>
      </c>
      <c r="L11" s="9"/>
      <c r="M11" s="9">
        <f>AVERAGE(West!N56:N61)</f>
        <v>24.350874739319917</v>
      </c>
      <c r="N11" s="9">
        <f>AVERAGE(West!O56:O61)</f>
        <v>5.4306751095982255</v>
      </c>
      <c r="O11" s="9">
        <f>AVERAGE(West!P56:P61)</f>
        <v>29.781549848918143</v>
      </c>
      <c r="P11" s="9"/>
      <c r="Q11" s="9">
        <f>AVERAGE(West!R56:R61)</f>
        <v>0.26445985173721559</v>
      </c>
      <c r="R11" s="9">
        <f>AVERAGE(West!S56:S61)</f>
        <v>5.8979217366605559E-2</v>
      </c>
      <c r="S11" s="9">
        <f>AVERAGE(West!T56:T61)</f>
        <v>0.32343906910382114</v>
      </c>
      <c r="T11" s="9"/>
      <c r="U11" s="9">
        <v>19.971799008297452</v>
      </c>
      <c r="V11" s="9">
        <v>0</v>
      </c>
      <c r="W11" s="9">
        <v>78.436449671077042</v>
      </c>
      <c r="X11" s="9">
        <v>1.5917513206254981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4"/>
  <sheetViews>
    <sheetView zoomScale="103" workbookViewId="0">
      <selection activeCell="F47" sqref="F47:F51"/>
    </sheetView>
  </sheetViews>
  <sheetFormatPr defaultRowHeight="15" x14ac:dyDescent="0.25"/>
  <cols>
    <col min="1" max="1" width="9.140625" style="13"/>
    <col min="2" max="2" width="10.7109375" style="13" bestFit="1" customWidth="1"/>
    <col min="3" max="3" width="9.5703125" style="13" bestFit="1" customWidth="1"/>
    <col min="4" max="4" width="16.5703125" style="13" bestFit="1" customWidth="1"/>
    <col min="5" max="5" width="9" style="13" customWidth="1"/>
    <col min="6" max="6" width="12" style="13" bestFit="1" customWidth="1"/>
    <col min="7" max="7" width="11.85546875" style="13" bestFit="1" customWidth="1"/>
    <col min="8" max="9" width="11.85546875" style="13" customWidth="1"/>
    <col min="10" max="10" width="13.140625" style="9" bestFit="1" customWidth="1"/>
    <col min="11" max="11" width="12.85546875" style="9" bestFit="1" customWidth="1"/>
    <col min="12" max="12" width="12.7109375" style="9" bestFit="1" customWidth="1"/>
    <col min="13" max="13" width="12.7109375" style="9" customWidth="1"/>
    <col min="14" max="14" width="12" style="10" bestFit="1" customWidth="1"/>
    <col min="15" max="15" width="11.85546875" style="10" bestFit="1" customWidth="1"/>
    <col min="16" max="16" width="11.7109375" style="10" bestFit="1" customWidth="1"/>
    <col min="17" max="17" width="11.7109375" style="10" customWidth="1"/>
    <col min="18" max="18" width="15.140625" style="10" bestFit="1" customWidth="1"/>
    <col min="19" max="19" width="15" style="10" bestFit="1" customWidth="1"/>
    <col min="20" max="20" width="14.85546875" style="10" bestFit="1" customWidth="1"/>
    <col min="21" max="21" width="11" style="10" customWidth="1"/>
    <col min="22" max="22" width="13.7109375" style="13" bestFit="1" customWidth="1"/>
    <col min="23" max="23" width="9.28515625" style="13" bestFit="1" customWidth="1"/>
    <col min="24" max="24" width="14" style="13" bestFit="1" customWidth="1"/>
    <col min="25" max="25" width="12.140625" style="13" bestFit="1" customWidth="1"/>
    <col min="26" max="26" width="9.140625" style="13"/>
  </cols>
  <sheetData>
    <row r="1" spans="1:31" s="23" customFormat="1" x14ac:dyDescent="0.25">
      <c r="A1" s="25" t="s">
        <v>10</v>
      </c>
      <c r="B1" s="25" t="s">
        <v>11</v>
      </c>
      <c r="C1" s="26" t="s">
        <v>12</v>
      </c>
      <c r="D1" s="26" t="s">
        <v>33</v>
      </c>
      <c r="E1" s="26"/>
      <c r="F1" s="26" t="s">
        <v>16</v>
      </c>
      <c r="G1" s="26" t="s">
        <v>15</v>
      </c>
      <c r="H1" s="26" t="s">
        <v>32</v>
      </c>
      <c r="I1" s="26"/>
      <c r="J1" s="20" t="s">
        <v>34</v>
      </c>
      <c r="K1" s="20" t="s">
        <v>35</v>
      </c>
      <c r="L1" s="20" t="s">
        <v>36</v>
      </c>
      <c r="M1" s="20"/>
      <c r="N1" s="21" t="s">
        <v>14</v>
      </c>
      <c r="O1" s="21" t="s">
        <v>13</v>
      </c>
      <c r="P1" s="21" t="s">
        <v>17</v>
      </c>
      <c r="Q1" s="21"/>
      <c r="R1" s="21" t="s">
        <v>37</v>
      </c>
      <c r="S1" s="21" t="s">
        <v>38</v>
      </c>
      <c r="T1" s="21" t="s">
        <v>39</v>
      </c>
      <c r="U1" s="21"/>
      <c r="V1" s="26" t="s">
        <v>28</v>
      </c>
      <c r="W1" s="26" t="s">
        <v>29</v>
      </c>
      <c r="X1" s="26" t="s">
        <v>30</v>
      </c>
      <c r="Y1" s="26" t="s">
        <v>31</v>
      </c>
      <c r="Z1" s="26"/>
    </row>
    <row r="2" spans="1:31" x14ac:dyDescent="0.25">
      <c r="A2" s="11" t="s">
        <v>18</v>
      </c>
      <c r="B2" s="16">
        <v>42532</v>
      </c>
      <c r="C2" s="9">
        <v>2001411.9222106906</v>
      </c>
      <c r="D2" s="17">
        <v>0.22059848475000007</v>
      </c>
      <c r="E2" s="17"/>
      <c r="F2" s="18">
        <v>3.1915810994169211</v>
      </c>
      <c r="G2" s="18">
        <v>1.1368000000000422</v>
      </c>
      <c r="H2" s="18">
        <f>F2+G2</f>
        <v>4.3283810994169638</v>
      </c>
      <c r="I2" s="18"/>
      <c r="J2" s="18">
        <f t="shared" ref="J2:J33" si="0">F2*1000</f>
        <v>3191.581099416921</v>
      </c>
      <c r="K2" s="18">
        <f t="shared" ref="K2:K33" si="1">G2*1000</f>
        <v>1136.8000000000422</v>
      </c>
      <c r="L2" s="9">
        <f>J2+K2</f>
        <v>4328.3810994169635</v>
      </c>
      <c r="N2" s="10">
        <f t="shared" ref="N2:N33" si="2">D2*J2</f>
        <v>704.05795448811216</v>
      </c>
      <c r="O2" s="10">
        <f t="shared" ref="O2:O33" si="3">D2*K2</f>
        <v>250.7763574638094</v>
      </c>
      <c r="P2" s="10">
        <f>N2+O2</f>
        <v>954.83431195192156</v>
      </c>
      <c r="R2" s="10">
        <f t="shared" ref="R2:R33" si="4">N2/C2*1000</f>
        <v>0.35178063379898034</v>
      </c>
      <c r="S2" s="10">
        <f t="shared" ref="S2:S33" si="5">O2/C2*1000</f>
        <v>0.12529972200166095</v>
      </c>
      <c r="T2" s="10">
        <f>R2+S2</f>
        <v>0.47708035580064129</v>
      </c>
      <c r="V2" s="9">
        <v>30.292272487639803</v>
      </c>
      <c r="W2" s="9">
        <v>10.088884306648135</v>
      </c>
      <c r="X2" s="9">
        <v>57.992037237824867</v>
      </c>
      <c r="Y2" s="9">
        <v>1.6268059678871909</v>
      </c>
    </row>
    <row r="3" spans="1:31" x14ac:dyDescent="0.25">
      <c r="A3" s="11" t="s">
        <v>18</v>
      </c>
      <c r="B3" s="16">
        <v>42537</v>
      </c>
      <c r="C3" s="9">
        <v>2001411.9222106906</v>
      </c>
      <c r="D3" s="17">
        <v>0.202933273</v>
      </c>
      <c r="E3" s="17"/>
      <c r="F3" s="18">
        <v>4.9692213405219796</v>
      </c>
      <c r="G3" s="18">
        <v>0.60320000000002361</v>
      </c>
      <c r="H3" s="18">
        <f t="shared" ref="H3:H54" si="6">F3+G3</f>
        <v>5.5724213405220029</v>
      </c>
      <c r="I3" s="18"/>
      <c r="J3" s="18">
        <f t="shared" si="0"/>
        <v>4969.22134052198</v>
      </c>
      <c r="K3" s="18">
        <f t="shared" si="1"/>
        <v>603.20000000002358</v>
      </c>
      <c r="L3" s="9">
        <f t="shared" ref="L3:L54" si="7">J3+K3</f>
        <v>5572.4213405220034</v>
      </c>
      <c r="N3" s="10">
        <f t="shared" si="2"/>
        <v>1008.420350893573</v>
      </c>
      <c r="O3" s="10">
        <f t="shared" si="3"/>
        <v>122.40935027360479</v>
      </c>
      <c r="P3" s="10">
        <f t="shared" ref="P3:P54" si="8">N3+O3</f>
        <v>1130.8297011671777</v>
      </c>
      <c r="R3" s="10">
        <f t="shared" si="4"/>
        <v>0.5038544737855396</v>
      </c>
      <c r="S3" s="10">
        <f t="shared" si="5"/>
        <v>6.1161497498423839E-2</v>
      </c>
      <c r="T3" s="10">
        <f t="shared" ref="T3:T54" si="9">R3+S3</f>
        <v>0.56501597128396341</v>
      </c>
      <c r="V3" s="9">
        <v>30.292272487639803</v>
      </c>
      <c r="W3" s="9">
        <v>10.088884306648135</v>
      </c>
      <c r="X3" s="9">
        <v>57.992037237824867</v>
      </c>
      <c r="Y3" s="9">
        <v>1.6268059678871909</v>
      </c>
    </row>
    <row r="4" spans="1:31" x14ac:dyDescent="0.25">
      <c r="A4" s="11" t="s">
        <v>18</v>
      </c>
      <c r="B4" s="16">
        <v>42544</v>
      </c>
      <c r="C4" s="9">
        <v>2001411.9222106906</v>
      </c>
      <c r="D4" s="17">
        <v>0.30919360250000005</v>
      </c>
      <c r="E4" s="17"/>
      <c r="F4" s="18">
        <v>2.9451396383916739</v>
      </c>
      <c r="G4" s="18">
        <v>1.3455999999999935</v>
      </c>
      <c r="H4" s="18">
        <f t="shared" si="6"/>
        <v>4.2907396383916669</v>
      </c>
      <c r="I4" s="18"/>
      <c r="J4" s="18">
        <f t="shared" si="0"/>
        <v>2945.139638391674</v>
      </c>
      <c r="K4" s="18">
        <f t="shared" si="1"/>
        <v>1345.5999999999935</v>
      </c>
      <c r="L4" s="9">
        <f t="shared" si="7"/>
        <v>4290.7396383916675</v>
      </c>
      <c r="N4" s="10">
        <f t="shared" si="2"/>
        <v>910.61833465986911</v>
      </c>
      <c r="O4" s="10">
        <f t="shared" si="3"/>
        <v>416.05091152399808</v>
      </c>
      <c r="P4" s="10">
        <f t="shared" si="8"/>
        <v>1326.6692461838672</v>
      </c>
      <c r="R4" s="10">
        <f t="shared" si="4"/>
        <v>0.45498796352428617</v>
      </c>
      <c r="S4" s="10">
        <f t="shared" si="5"/>
        <v>0.20787870148412158</v>
      </c>
      <c r="T4" s="10">
        <f t="shared" si="9"/>
        <v>0.66286666500840774</v>
      </c>
      <c r="V4" s="9">
        <v>30.292272487639803</v>
      </c>
      <c r="W4" s="9">
        <v>10.088884306648135</v>
      </c>
      <c r="X4" s="9">
        <v>57.992037237824867</v>
      </c>
      <c r="Y4" s="9">
        <v>1.6268059678871909</v>
      </c>
    </row>
    <row r="5" spans="1:31" x14ac:dyDescent="0.25">
      <c r="A5" s="11" t="s">
        <v>18</v>
      </c>
      <c r="B5" s="16">
        <v>42548</v>
      </c>
      <c r="C5" s="9">
        <v>2001411.9222106906</v>
      </c>
      <c r="D5" s="17">
        <v>0.20333138250000002</v>
      </c>
      <c r="E5" s="17"/>
      <c r="F5" s="18">
        <v>3.1045290928311622</v>
      </c>
      <c r="G5" s="18">
        <v>1.4383999999999573</v>
      </c>
      <c r="H5" s="18">
        <f t="shared" si="6"/>
        <v>4.5429290928311197</v>
      </c>
      <c r="I5" s="18"/>
      <c r="J5" s="18">
        <f t="shared" si="0"/>
        <v>3104.529092831162</v>
      </c>
      <c r="K5" s="18">
        <f t="shared" si="1"/>
        <v>1438.3999999999573</v>
      </c>
      <c r="L5" s="9">
        <f t="shared" si="7"/>
        <v>4542.9290928311193</v>
      </c>
      <c r="N5" s="10">
        <f t="shared" si="2"/>
        <v>631.24819245683102</v>
      </c>
      <c r="O5" s="10">
        <f t="shared" si="3"/>
        <v>292.47186058799133</v>
      </c>
      <c r="P5" s="10">
        <f t="shared" si="8"/>
        <v>923.72005304482241</v>
      </c>
      <c r="R5" s="10">
        <f t="shared" si="4"/>
        <v>0.31540143508267704</v>
      </c>
      <c r="S5" s="10">
        <f t="shared" si="5"/>
        <v>0.14613276624481031</v>
      </c>
      <c r="T5" s="10">
        <f t="shared" si="9"/>
        <v>0.46153420132748735</v>
      </c>
      <c r="V5" s="9">
        <v>30.292272487639803</v>
      </c>
      <c r="W5" s="9">
        <v>10.088884306648135</v>
      </c>
      <c r="X5" s="9">
        <v>57.992037237824867</v>
      </c>
      <c r="Y5" s="9">
        <v>1.6268059678871909</v>
      </c>
    </row>
    <row r="6" spans="1:31" x14ac:dyDescent="0.25">
      <c r="A6" s="11" t="s">
        <v>18</v>
      </c>
      <c r="B6" s="16">
        <v>42556</v>
      </c>
      <c r="C6" s="9">
        <v>2001411.9222106906</v>
      </c>
      <c r="D6" s="17">
        <v>0.11403625350000005</v>
      </c>
      <c r="E6" s="17"/>
      <c r="F6" s="18">
        <v>3.0629226344770166</v>
      </c>
      <c r="G6" s="18">
        <v>1.6936000000000195</v>
      </c>
      <c r="H6" s="18">
        <f t="shared" si="6"/>
        <v>4.7565226344770366</v>
      </c>
      <c r="I6" s="18"/>
      <c r="J6" s="18">
        <f t="shared" si="0"/>
        <v>3062.9226344770168</v>
      </c>
      <c r="K6" s="18">
        <f t="shared" si="1"/>
        <v>1693.6000000000195</v>
      </c>
      <c r="L6" s="9">
        <f t="shared" si="7"/>
        <v>4756.5226344770363</v>
      </c>
      <c r="N6" s="10">
        <f t="shared" si="2"/>
        <v>349.28422199610907</v>
      </c>
      <c r="O6" s="10">
        <f t="shared" si="3"/>
        <v>193.13179892760229</v>
      </c>
      <c r="P6" s="10">
        <f t="shared" si="8"/>
        <v>542.41602092371136</v>
      </c>
      <c r="R6" s="10">
        <f t="shared" si="4"/>
        <v>0.17451890743725645</v>
      </c>
      <c r="S6" s="10">
        <f t="shared" si="5"/>
        <v>9.6497775787342963E-2</v>
      </c>
      <c r="T6" s="10">
        <f t="shared" si="9"/>
        <v>0.27101668322459943</v>
      </c>
      <c r="V6" s="9">
        <v>30.292272487639803</v>
      </c>
      <c r="W6" s="9">
        <v>10.088884306648135</v>
      </c>
      <c r="X6" s="9">
        <v>57.992037237824867</v>
      </c>
      <c r="Y6" s="9">
        <v>1.6268059678871909</v>
      </c>
    </row>
    <row r="7" spans="1:31" x14ac:dyDescent="0.25">
      <c r="A7" s="11" t="s">
        <v>18</v>
      </c>
      <c r="B7" s="16">
        <v>42564</v>
      </c>
      <c r="C7" s="9">
        <v>2001411.9222106906</v>
      </c>
      <c r="D7" s="17">
        <v>5.2640129500000007E-2</v>
      </c>
      <c r="E7" s="17"/>
      <c r="F7" s="18">
        <v>2.3793249683929298</v>
      </c>
      <c r="G7" s="18">
        <v>1.0903999999999958</v>
      </c>
      <c r="H7" s="18">
        <f t="shared" si="6"/>
        <v>3.4697249683929257</v>
      </c>
      <c r="I7" s="18"/>
      <c r="J7" s="18">
        <f t="shared" si="0"/>
        <v>2379.3249683929298</v>
      </c>
      <c r="K7" s="18">
        <f t="shared" si="1"/>
        <v>1090.3999999999958</v>
      </c>
      <c r="L7" s="9">
        <f t="shared" si="7"/>
        <v>3469.7249683929258</v>
      </c>
      <c r="N7" s="10">
        <f t="shared" si="2"/>
        <v>125.24797445878725</v>
      </c>
      <c r="O7" s="10">
        <f t="shared" si="3"/>
        <v>57.398797206799784</v>
      </c>
      <c r="P7" s="10">
        <f t="shared" si="8"/>
        <v>182.64677166558704</v>
      </c>
      <c r="R7" s="10">
        <f t="shared" si="4"/>
        <v>6.2579808318740632E-2</v>
      </c>
      <c r="S7" s="10">
        <f t="shared" si="5"/>
        <v>2.8679152237386023E-2</v>
      </c>
      <c r="T7" s="10">
        <f t="shared" si="9"/>
        <v>9.1258960556126659E-2</v>
      </c>
      <c r="V7" s="9">
        <v>30.292272487639803</v>
      </c>
      <c r="W7" s="9">
        <v>10.088884306648135</v>
      </c>
      <c r="X7" s="9">
        <v>57.992037237824867</v>
      </c>
      <c r="Y7" s="9">
        <v>1.6268059678871909</v>
      </c>
    </row>
    <row r="8" spans="1:31" x14ac:dyDescent="0.25">
      <c r="A8" s="15" t="s">
        <v>19</v>
      </c>
      <c r="B8" s="16">
        <v>42532</v>
      </c>
      <c r="C8" s="9">
        <v>308373.81942749058</v>
      </c>
      <c r="D8" s="17">
        <v>8.213994303011932E-3</v>
      </c>
      <c r="E8" s="17"/>
      <c r="F8" s="18">
        <v>4.7326254923927582</v>
      </c>
      <c r="G8" s="18">
        <v>1.2992000000000115</v>
      </c>
      <c r="H8" s="18">
        <f t="shared" si="6"/>
        <v>6.0318254923927697</v>
      </c>
      <c r="I8" s="18"/>
      <c r="J8" s="18">
        <f t="shared" si="0"/>
        <v>4732.6254923927581</v>
      </c>
      <c r="K8" s="18">
        <f t="shared" si="1"/>
        <v>1299.2000000000114</v>
      </c>
      <c r="L8" s="9">
        <f t="shared" si="7"/>
        <v>6031.8254923927698</v>
      </c>
      <c r="N8" s="10">
        <f t="shared" si="2"/>
        <v>38.873758832803155</v>
      </c>
      <c r="O8" s="10">
        <f t="shared" si="3"/>
        <v>10.671621398473196</v>
      </c>
      <c r="P8" s="10">
        <f t="shared" si="8"/>
        <v>49.545380231276354</v>
      </c>
      <c r="R8" s="10">
        <f t="shared" si="4"/>
        <v>0.126060503141849</v>
      </c>
      <c r="S8" s="10">
        <f t="shared" si="5"/>
        <v>3.4606119995158884E-2</v>
      </c>
      <c r="T8" s="10">
        <f t="shared" si="9"/>
        <v>0.16066662313700789</v>
      </c>
      <c r="V8" s="9">
        <v>28.180530855321077</v>
      </c>
      <c r="W8" s="9">
        <v>6.5253342888389243</v>
      </c>
      <c r="X8" s="9">
        <v>60.414630697471161</v>
      </c>
      <c r="Y8" s="9">
        <v>4.8795041583688334</v>
      </c>
    </row>
    <row r="9" spans="1:31" x14ac:dyDescent="0.25">
      <c r="A9" s="15" t="s">
        <v>19</v>
      </c>
      <c r="B9" s="16">
        <v>42537</v>
      </c>
      <c r="C9" s="9">
        <v>308373.81942749058</v>
      </c>
      <c r="D9" s="17">
        <v>6.8131030000000009E-3</v>
      </c>
      <c r="E9" s="17"/>
      <c r="F9" s="18">
        <v>3.8788345291002577</v>
      </c>
      <c r="G9" s="18">
        <v>0.97440000000000848</v>
      </c>
      <c r="H9" s="18">
        <f t="shared" si="6"/>
        <v>4.8532345291002663</v>
      </c>
      <c r="I9" s="18"/>
      <c r="J9" s="18">
        <f t="shared" si="0"/>
        <v>3878.8345291002579</v>
      </c>
      <c r="K9" s="18">
        <f t="shared" si="1"/>
        <v>974.4000000000085</v>
      </c>
      <c r="L9" s="9">
        <f t="shared" si="7"/>
        <v>4853.2345291002666</v>
      </c>
      <c r="N9" s="10">
        <f t="shared" si="2"/>
        <v>26.426899166716559</v>
      </c>
      <c r="O9" s="10">
        <f t="shared" si="3"/>
        <v>6.638687563200059</v>
      </c>
      <c r="P9" s="10">
        <f t="shared" si="8"/>
        <v>33.065586729916618</v>
      </c>
      <c r="R9" s="10">
        <f t="shared" si="4"/>
        <v>8.5697609530469385E-2</v>
      </c>
      <c r="S9" s="10">
        <f t="shared" si="5"/>
        <v>2.15280518155694E-2</v>
      </c>
      <c r="T9" s="10">
        <f t="shared" si="9"/>
        <v>0.10722566134603878</v>
      </c>
      <c r="V9" s="9">
        <v>28.180530855321077</v>
      </c>
      <c r="W9" s="9">
        <v>6.5253342888389243</v>
      </c>
      <c r="X9" s="9">
        <v>60.414630697471161</v>
      </c>
      <c r="Y9" s="9">
        <v>4.8795041583688334</v>
      </c>
    </row>
    <row r="10" spans="1:31" x14ac:dyDescent="0.25">
      <c r="A10" s="15" t="s">
        <v>19</v>
      </c>
      <c r="B10" s="16">
        <v>42544</v>
      </c>
      <c r="C10" s="9">
        <v>308373.81942749058</v>
      </c>
      <c r="D10" s="17">
        <v>1.6531165500000004E-2</v>
      </c>
      <c r="E10" s="17"/>
      <c r="F10" s="18">
        <v>3.6440769163652509</v>
      </c>
      <c r="G10" s="18">
        <v>1.2296000000000062</v>
      </c>
      <c r="H10" s="18">
        <f t="shared" si="6"/>
        <v>4.8736769163652571</v>
      </c>
      <c r="I10" s="18"/>
      <c r="J10" s="18">
        <f t="shared" si="0"/>
        <v>3644.0769163652508</v>
      </c>
      <c r="K10" s="18">
        <f t="shared" si="1"/>
        <v>1229.6000000000063</v>
      </c>
      <c r="L10" s="9">
        <f t="shared" si="7"/>
        <v>4873.6769163652571</v>
      </c>
      <c r="N10" s="10">
        <f t="shared" si="2"/>
        <v>60.240838599163631</v>
      </c>
      <c r="O10" s="10">
        <f t="shared" si="3"/>
        <v>20.326721098800107</v>
      </c>
      <c r="P10" s="10">
        <f t="shared" si="8"/>
        <v>80.567559697963731</v>
      </c>
      <c r="R10" s="10">
        <f t="shared" si="4"/>
        <v>0.19535004207232434</v>
      </c>
      <c r="S10" s="10">
        <f t="shared" si="5"/>
        <v>6.5915845698372028E-2</v>
      </c>
      <c r="T10" s="10">
        <f t="shared" si="9"/>
        <v>0.26126588777069637</v>
      </c>
      <c r="V10" s="9">
        <v>28.180530855321077</v>
      </c>
      <c r="W10" s="9">
        <v>6.5253342888389243</v>
      </c>
      <c r="X10" s="9">
        <v>60.414630697471161</v>
      </c>
      <c r="Y10" s="9">
        <v>4.8795041583688334</v>
      </c>
    </row>
    <row r="11" spans="1:31" x14ac:dyDescent="0.25">
      <c r="A11" s="15" t="s">
        <v>19</v>
      </c>
      <c r="B11" s="16">
        <v>42548</v>
      </c>
      <c r="C11" s="9">
        <v>308373.81942749058</v>
      </c>
      <c r="D11" s="17">
        <v>7.6444732500000005E-3</v>
      </c>
      <c r="E11" s="17"/>
      <c r="F11" s="18">
        <v>4.1416190556812333</v>
      </c>
      <c r="G11" s="18">
        <v>1.3455999999999935</v>
      </c>
      <c r="H11" s="18">
        <f t="shared" si="6"/>
        <v>5.4872190556812264</v>
      </c>
      <c r="I11" s="18"/>
      <c r="J11" s="18">
        <f t="shared" si="0"/>
        <v>4141.6190556812335</v>
      </c>
      <c r="K11" s="18">
        <f t="shared" si="1"/>
        <v>1345.5999999999935</v>
      </c>
      <c r="L11" s="9">
        <f t="shared" si="7"/>
        <v>5487.2190556812275</v>
      </c>
      <c r="N11" s="10">
        <f t="shared" si="2"/>
        <v>31.660496082845452</v>
      </c>
      <c r="O11" s="10">
        <f t="shared" si="3"/>
        <v>10.286403205199951</v>
      </c>
      <c r="P11" s="10">
        <f t="shared" si="8"/>
        <v>41.946899288045401</v>
      </c>
      <c r="R11" s="10">
        <f t="shared" si="4"/>
        <v>0.10266920888947233</v>
      </c>
      <c r="S11" s="10">
        <f t="shared" si="5"/>
        <v>3.3356927719405967E-2</v>
      </c>
      <c r="T11" s="10">
        <f t="shared" si="9"/>
        <v>0.1360261366088783</v>
      </c>
      <c r="V11" s="9">
        <v>28.180530855321077</v>
      </c>
      <c r="W11" s="9">
        <v>6.5253342888389243</v>
      </c>
      <c r="X11" s="9">
        <v>60.414630697471161</v>
      </c>
      <c r="Y11" s="9">
        <v>4.8795041583688334</v>
      </c>
    </row>
    <row r="12" spans="1:31" x14ac:dyDescent="0.25">
      <c r="A12" s="15" t="s">
        <v>19</v>
      </c>
      <c r="B12" s="16">
        <v>42556</v>
      </c>
      <c r="C12" s="9">
        <v>308373.81942749058</v>
      </c>
      <c r="D12" s="17">
        <v>1.0262639250000002E-2</v>
      </c>
      <c r="E12" s="17"/>
      <c r="F12" s="18">
        <v>3.0937126284980012</v>
      </c>
      <c r="G12" s="18">
        <v>1.7167999999999781</v>
      </c>
      <c r="H12" s="18">
        <f t="shared" si="6"/>
        <v>4.8105126284979791</v>
      </c>
      <c r="I12" s="18"/>
      <c r="J12" s="18">
        <f t="shared" si="0"/>
        <v>3093.7126284980013</v>
      </c>
      <c r="K12" s="18">
        <f t="shared" si="1"/>
        <v>1716.7999999999781</v>
      </c>
      <c r="L12" s="9">
        <f t="shared" si="7"/>
        <v>4810.5126284979797</v>
      </c>
      <c r="N12" s="10">
        <f t="shared" si="2"/>
        <v>31.749656649444262</v>
      </c>
      <c r="O12" s="10">
        <f t="shared" si="3"/>
        <v>17.61889906439978</v>
      </c>
      <c r="P12" s="10">
        <f t="shared" si="8"/>
        <v>49.368555713844046</v>
      </c>
      <c r="R12" s="10">
        <f t="shared" si="4"/>
        <v>0.10295834032989208</v>
      </c>
      <c r="S12" s="10">
        <f t="shared" si="5"/>
        <v>5.7134873177982597E-2</v>
      </c>
      <c r="T12" s="10">
        <f t="shared" si="9"/>
        <v>0.16009321350787467</v>
      </c>
      <c r="V12" s="9">
        <v>28.180530855321077</v>
      </c>
      <c r="W12" s="9">
        <v>6.5253342888389243</v>
      </c>
      <c r="X12" s="9">
        <v>60.414630697471161</v>
      </c>
      <c r="Y12" s="9">
        <v>4.8795041583688334</v>
      </c>
      <c r="AB12" s="5"/>
      <c r="AC12" s="5"/>
      <c r="AD12" s="5"/>
      <c r="AE12" s="5"/>
    </row>
    <row r="13" spans="1:31" x14ac:dyDescent="0.25">
      <c r="A13" s="15" t="s">
        <v>19</v>
      </c>
      <c r="B13" s="16">
        <v>42564</v>
      </c>
      <c r="C13" s="9">
        <v>308373.81942749058</v>
      </c>
      <c r="D13" s="17">
        <v>4.4086637500000006E-3</v>
      </c>
      <c r="E13" s="17"/>
      <c r="F13" s="18">
        <v>3.9405936608830787</v>
      </c>
      <c r="G13" s="18">
        <v>0.62639999999998253</v>
      </c>
      <c r="H13" s="18">
        <f t="shared" si="6"/>
        <v>4.5669936608830612</v>
      </c>
      <c r="I13" s="18"/>
      <c r="J13" s="18">
        <f t="shared" si="0"/>
        <v>3940.5936608830789</v>
      </c>
      <c r="K13" s="18">
        <f t="shared" si="1"/>
        <v>626.39999999998258</v>
      </c>
      <c r="L13" s="9">
        <f t="shared" si="7"/>
        <v>4566.9936608830612</v>
      </c>
      <c r="N13" s="10">
        <f t="shared" si="2"/>
        <v>17.372752426215026</v>
      </c>
      <c r="O13" s="10">
        <f t="shared" si="3"/>
        <v>2.7615869729999236</v>
      </c>
      <c r="P13" s="10">
        <f t="shared" si="8"/>
        <v>20.134339399214952</v>
      </c>
      <c r="R13" s="10">
        <f t="shared" si="4"/>
        <v>5.6336664566623382E-2</v>
      </c>
      <c r="S13" s="10">
        <f t="shared" si="5"/>
        <v>8.9553224009967201E-3</v>
      </c>
      <c r="T13" s="10">
        <f t="shared" si="9"/>
        <v>6.5291986967620105E-2</v>
      </c>
      <c r="V13" s="9">
        <v>28.180530855321077</v>
      </c>
      <c r="W13" s="9">
        <v>6.5253342888389243</v>
      </c>
      <c r="X13" s="9">
        <v>60.414630697471161</v>
      </c>
      <c r="Y13" s="9">
        <v>4.8795041583688334</v>
      </c>
    </row>
    <row r="14" spans="1:31" x14ac:dyDescent="0.25">
      <c r="A14" s="15" t="s">
        <v>20</v>
      </c>
      <c r="B14" s="16">
        <v>42532</v>
      </c>
      <c r="C14" s="9">
        <v>339921.41030883766</v>
      </c>
      <c r="D14" s="17">
        <v>1.3264372E-2</v>
      </c>
      <c r="E14" s="17"/>
      <c r="F14" s="18">
        <v>4.770558170955689</v>
      </c>
      <c r="G14" s="18">
        <v>1.1831999999999598</v>
      </c>
      <c r="H14" s="18">
        <f t="shared" si="6"/>
        <v>5.9537581709556484</v>
      </c>
      <c r="I14" s="18"/>
      <c r="J14" s="18">
        <f t="shared" si="0"/>
        <v>4770.5581709556891</v>
      </c>
      <c r="K14" s="18">
        <f t="shared" si="1"/>
        <v>1183.1999999999598</v>
      </c>
      <c r="L14" s="9">
        <f t="shared" si="7"/>
        <v>5953.7581709556489</v>
      </c>
      <c r="N14" s="10">
        <f t="shared" si="2"/>
        <v>63.278458227195856</v>
      </c>
      <c r="O14" s="10">
        <f t="shared" si="3"/>
        <v>15.694404950399466</v>
      </c>
      <c r="P14" s="10">
        <f t="shared" si="8"/>
        <v>78.972863177595315</v>
      </c>
      <c r="R14" s="10">
        <f t="shared" si="4"/>
        <v>0.18615614170847264</v>
      </c>
      <c r="S14" s="10">
        <f t="shared" si="5"/>
        <v>4.617068673650248E-2</v>
      </c>
      <c r="T14" s="10">
        <f t="shared" si="9"/>
        <v>0.23232682844497513</v>
      </c>
      <c r="V14" s="9">
        <v>40.000436886514322</v>
      </c>
      <c r="W14" s="9">
        <v>6.1828696569894408</v>
      </c>
      <c r="X14" s="9">
        <v>53.816693456496246</v>
      </c>
      <c r="Y14" s="9">
        <v>0</v>
      </c>
    </row>
    <row r="15" spans="1:31" x14ac:dyDescent="0.25">
      <c r="A15" s="15" t="s">
        <v>20</v>
      </c>
      <c r="B15" s="16">
        <v>42537</v>
      </c>
      <c r="C15" s="9">
        <v>339921.41030883766</v>
      </c>
      <c r="D15" s="17">
        <v>1.2847089000000001E-2</v>
      </c>
      <c r="E15" s="17"/>
      <c r="F15" s="18">
        <v>3.9200966543333746</v>
      </c>
      <c r="G15" s="18">
        <v>0.92800000000002658</v>
      </c>
      <c r="H15" s="18">
        <f t="shared" si="6"/>
        <v>4.8480966543334016</v>
      </c>
      <c r="I15" s="18"/>
      <c r="J15" s="18">
        <f t="shared" si="0"/>
        <v>3920.0966543333748</v>
      </c>
      <c r="K15" s="18">
        <f t="shared" si="1"/>
        <v>928.0000000000266</v>
      </c>
      <c r="L15" s="9">
        <f t="shared" si="7"/>
        <v>4848.0966543334016</v>
      </c>
      <c r="N15" s="10">
        <f t="shared" si="2"/>
        <v>50.361830606823105</v>
      </c>
      <c r="O15" s="10">
        <f t="shared" si="3"/>
        <v>11.922098592000342</v>
      </c>
      <c r="P15" s="10">
        <f t="shared" si="8"/>
        <v>62.283929198823444</v>
      </c>
      <c r="R15" s="10">
        <f t="shared" si="4"/>
        <v>0.14815727718082411</v>
      </c>
      <c r="S15" s="10">
        <f t="shared" si="5"/>
        <v>3.5073102871538593E-2</v>
      </c>
      <c r="T15" s="10">
        <f t="shared" si="9"/>
        <v>0.1832303800523627</v>
      </c>
      <c r="V15" s="9">
        <v>40.000436886514322</v>
      </c>
      <c r="W15" s="9">
        <v>6.1828696569894408</v>
      </c>
      <c r="X15" s="9">
        <v>53.816693456496246</v>
      </c>
      <c r="Y15" s="9">
        <v>0</v>
      </c>
    </row>
    <row r="16" spans="1:31" x14ac:dyDescent="0.25">
      <c r="A16" s="15" t="s">
        <v>20</v>
      </c>
      <c r="B16" s="16">
        <v>42544</v>
      </c>
      <c r="C16" s="9">
        <v>339921.41030883766</v>
      </c>
      <c r="D16" s="17">
        <v>2.5021487000000002E-2</v>
      </c>
      <c r="E16" s="17"/>
      <c r="F16" s="18">
        <v>2.9416291317796168</v>
      </c>
      <c r="G16" s="18">
        <v>1.9023999999999706</v>
      </c>
      <c r="H16" s="18">
        <f t="shared" si="6"/>
        <v>4.8440291317795872</v>
      </c>
      <c r="I16" s="18"/>
      <c r="J16" s="18">
        <f t="shared" si="0"/>
        <v>2941.6291317796167</v>
      </c>
      <c r="K16" s="18">
        <f t="shared" si="1"/>
        <v>1902.3999999999705</v>
      </c>
      <c r="L16" s="9">
        <f t="shared" si="7"/>
        <v>4844.0291317795873</v>
      </c>
      <c r="N16" s="10">
        <f t="shared" si="2"/>
        <v>73.60393507964497</v>
      </c>
      <c r="O16" s="10">
        <f t="shared" si="3"/>
        <v>47.600876868799268</v>
      </c>
      <c r="P16" s="10">
        <f t="shared" si="8"/>
        <v>121.20481194844425</v>
      </c>
      <c r="R16" s="10">
        <f t="shared" si="4"/>
        <v>0.2165322125863495</v>
      </c>
      <c r="S16" s="10">
        <f t="shared" si="5"/>
        <v>0.14003494756494214</v>
      </c>
      <c r="T16" s="10">
        <f t="shared" si="9"/>
        <v>0.35656716015129164</v>
      </c>
      <c r="V16" s="9">
        <v>40.000436886514322</v>
      </c>
      <c r="W16" s="9">
        <v>6.1828696569894408</v>
      </c>
      <c r="X16" s="9">
        <v>53.816693456496246</v>
      </c>
      <c r="Y16" s="9">
        <v>0</v>
      </c>
    </row>
    <row r="17" spans="1:25" x14ac:dyDescent="0.25">
      <c r="A17" s="15" t="s">
        <v>20</v>
      </c>
      <c r="B17" s="16">
        <v>42548</v>
      </c>
      <c r="C17" s="9">
        <v>339921.41030883766</v>
      </c>
      <c r="D17" s="17">
        <v>1.0410992750000002E-2</v>
      </c>
      <c r="E17" s="17"/>
      <c r="F17" s="18">
        <v>4.2212602802314958</v>
      </c>
      <c r="G17" s="18">
        <v>1.5080000000000269</v>
      </c>
      <c r="H17" s="18">
        <f t="shared" si="6"/>
        <v>5.7292602802315225</v>
      </c>
      <c r="I17" s="18"/>
      <c r="J17" s="18">
        <f t="shared" si="0"/>
        <v>4221.2602802314959</v>
      </c>
      <c r="K17" s="18">
        <f t="shared" si="1"/>
        <v>1508.0000000000268</v>
      </c>
      <c r="L17" s="9">
        <f t="shared" si="7"/>
        <v>5729.2602802315232</v>
      </c>
      <c r="N17" s="10">
        <f t="shared" si="2"/>
        <v>43.947510173353081</v>
      </c>
      <c r="O17" s="10">
        <f t="shared" si="3"/>
        <v>15.699777067000282</v>
      </c>
      <c r="P17" s="10">
        <f t="shared" si="8"/>
        <v>59.647287240353364</v>
      </c>
      <c r="R17" s="10">
        <f t="shared" si="4"/>
        <v>0.12928726711690303</v>
      </c>
      <c r="S17" s="10">
        <f t="shared" si="5"/>
        <v>4.6186490732478887E-2</v>
      </c>
      <c r="T17" s="10">
        <f t="shared" si="9"/>
        <v>0.17547375784938191</v>
      </c>
      <c r="V17" s="9">
        <v>40.000436886514322</v>
      </c>
      <c r="W17" s="9">
        <v>6.1828696569894408</v>
      </c>
      <c r="X17" s="9">
        <v>53.816693456496246</v>
      </c>
      <c r="Y17" s="9">
        <v>0</v>
      </c>
    </row>
    <row r="18" spans="1:25" x14ac:dyDescent="0.25">
      <c r="A18" s="15" t="s">
        <v>20</v>
      </c>
      <c r="B18" s="16">
        <v>42556</v>
      </c>
      <c r="C18" s="9">
        <v>339921.41030883766</v>
      </c>
      <c r="D18" s="17">
        <v>1.4481972500000002E-2</v>
      </c>
      <c r="E18" s="17"/>
      <c r="F18" s="18">
        <v>2.3296741244512802</v>
      </c>
      <c r="G18" s="18">
        <v>1.8328000000000297</v>
      </c>
      <c r="H18" s="18">
        <f t="shared" si="6"/>
        <v>4.1624741244513102</v>
      </c>
      <c r="I18" s="18"/>
      <c r="J18" s="18">
        <f t="shared" si="0"/>
        <v>2329.67412445128</v>
      </c>
      <c r="K18" s="18">
        <f t="shared" si="1"/>
        <v>1832.8000000000297</v>
      </c>
      <c r="L18" s="9">
        <f t="shared" si="7"/>
        <v>4162.4741244513098</v>
      </c>
      <c r="N18" s="10">
        <f t="shared" si="2"/>
        <v>33.738276604265018</v>
      </c>
      <c r="O18" s="10">
        <f t="shared" si="3"/>
        <v>26.542559198000436</v>
      </c>
      <c r="P18" s="10">
        <f t="shared" si="8"/>
        <v>60.280835802265457</v>
      </c>
      <c r="R18" s="10">
        <f t="shared" si="4"/>
        <v>9.9253167294204567E-2</v>
      </c>
      <c r="S18" s="10">
        <f t="shared" si="5"/>
        <v>7.8084399490708847E-2</v>
      </c>
      <c r="T18" s="10">
        <f t="shared" si="9"/>
        <v>0.17733756678491341</v>
      </c>
      <c r="V18" s="9">
        <v>40.000436886514322</v>
      </c>
      <c r="W18" s="9">
        <v>6.1828696569894408</v>
      </c>
      <c r="X18" s="9">
        <v>53.816693456496246</v>
      </c>
      <c r="Y18" s="9">
        <v>0</v>
      </c>
    </row>
    <row r="19" spans="1:25" x14ac:dyDescent="0.25">
      <c r="A19" s="15" t="s">
        <v>20</v>
      </c>
      <c r="B19" s="16">
        <v>42564</v>
      </c>
      <c r="C19" s="9">
        <v>339921.41030883766</v>
      </c>
      <c r="D19" s="17">
        <v>5.3600310000000021E-3</v>
      </c>
      <c r="E19" s="17"/>
      <c r="F19" s="18">
        <v>2.8378178719303255</v>
      </c>
      <c r="G19" s="18">
        <v>0.88160000000004457</v>
      </c>
      <c r="H19" s="18">
        <f t="shared" si="6"/>
        <v>3.7194178719303701</v>
      </c>
      <c r="I19" s="18"/>
      <c r="J19" s="18">
        <f t="shared" si="0"/>
        <v>2837.8178719303255</v>
      </c>
      <c r="K19" s="18">
        <f t="shared" si="1"/>
        <v>881.60000000004459</v>
      </c>
      <c r="L19" s="9">
        <f t="shared" si="7"/>
        <v>3719.41787193037</v>
      </c>
      <c r="N19" s="10">
        <f t="shared" si="2"/>
        <v>15.210791765900581</v>
      </c>
      <c r="O19" s="10">
        <f t="shared" si="3"/>
        <v>4.7254033296002405</v>
      </c>
      <c r="P19" s="10">
        <f t="shared" si="8"/>
        <v>19.936195095500821</v>
      </c>
      <c r="R19" s="10">
        <f t="shared" si="4"/>
        <v>4.474796616100387E-2</v>
      </c>
      <c r="S19" s="10">
        <f t="shared" si="5"/>
        <v>1.3901458355644462E-2</v>
      </c>
      <c r="T19" s="10">
        <f t="shared" si="9"/>
        <v>5.8649424516648334E-2</v>
      </c>
      <c r="V19" s="9">
        <v>40.000436886514322</v>
      </c>
      <c r="W19" s="9">
        <v>6.1828696569894408</v>
      </c>
      <c r="X19" s="9">
        <v>53.816693456496246</v>
      </c>
      <c r="Y19" s="9">
        <v>0</v>
      </c>
    </row>
    <row r="20" spans="1:25" x14ac:dyDescent="0.25">
      <c r="A20" s="15" t="s">
        <v>21</v>
      </c>
      <c r="B20" s="16">
        <v>42532</v>
      </c>
      <c r="C20" s="9">
        <v>1020218.5203247076</v>
      </c>
      <c r="D20" s="17">
        <v>0.18667813906787331</v>
      </c>
      <c r="E20" s="17"/>
      <c r="F20" s="18">
        <v>2.3240092395167022</v>
      </c>
      <c r="G20" s="18">
        <v>1.7863999999999833</v>
      </c>
      <c r="H20" s="18">
        <f t="shared" si="6"/>
        <v>4.1104092395166854</v>
      </c>
      <c r="I20" s="18"/>
      <c r="J20" s="18">
        <f t="shared" si="0"/>
        <v>2324.0092395167021</v>
      </c>
      <c r="K20" s="18">
        <f t="shared" si="1"/>
        <v>1786.3999999999833</v>
      </c>
      <c r="L20" s="9">
        <f t="shared" si="7"/>
        <v>4110.4092395166854</v>
      </c>
      <c r="N20" s="10">
        <f t="shared" si="2"/>
        <v>433.8417200095214</v>
      </c>
      <c r="O20" s="10">
        <f t="shared" si="3"/>
        <v>333.48182763084577</v>
      </c>
      <c r="P20" s="10">
        <f t="shared" si="8"/>
        <v>767.32354764036722</v>
      </c>
      <c r="R20" s="10">
        <f t="shared" si="4"/>
        <v>0.42524391722612664</v>
      </c>
      <c r="S20" s="10">
        <f t="shared" si="5"/>
        <v>0.32687294044094362</v>
      </c>
      <c r="T20" s="10">
        <f t="shared" si="9"/>
        <v>0.75211685766707026</v>
      </c>
      <c r="V20" s="9">
        <v>20.184143544064419</v>
      </c>
      <c r="W20" s="9">
        <v>1.1100327148319684</v>
      </c>
      <c r="X20" s="9">
        <v>77.566425542693139</v>
      </c>
      <c r="Y20" s="9">
        <v>1.1393981984104726</v>
      </c>
    </row>
    <row r="21" spans="1:25" x14ac:dyDescent="0.25">
      <c r="A21" s="15" t="s">
        <v>21</v>
      </c>
      <c r="B21" s="16">
        <v>42537</v>
      </c>
      <c r="C21" s="9">
        <v>1020218.5203247076</v>
      </c>
      <c r="D21" s="17">
        <v>0.17172922017812131</v>
      </c>
      <c r="E21" s="17"/>
      <c r="F21" s="18">
        <v>3.0044371999957984</v>
      </c>
      <c r="G21" s="18">
        <v>0.88159999999998007</v>
      </c>
      <c r="H21" s="18">
        <f t="shared" si="6"/>
        <v>3.8860371999957786</v>
      </c>
      <c r="I21" s="18"/>
      <c r="J21" s="18">
        <f t="shared" si="0"/>
        <v>3004.4371999957984</v>
      </c>
      <c r="K21" s="18">
        <f t="shared" si="1"/>
        <v>881.59999999998001</v>
      </c>
      <c r="L21" s="9">
        <f t="shared" si="7"/>
        <v>3886.0371999957783</v>
      </c>
      <c r="N21" s="10">
        <f t="shared" si="2"/>
        <v>515.94965742941679</v>
      </c>
      <c r="O21" s="10">
        <f t="shared" si="3"/>
        <v>151.39648050902832</v>
      </c>
      <c r="P21" s="10">
        <f t="shared" si="8"/>
        <v>667.34613793844505</v>
      </c>
      <c r="R21" s="10">
        <f t="shared" si="4"/>
        <v>0.50572465324899629</v>
      </c>
      <c r="S21" s="10">
        <f t="shared" si="5"/>
        <v>0.14839613033180674</v>
      </c>
      <c r="T21" s="10">
        <f t="shared" si="9"/>
        <v>0.65412078358080306</v>
      </c>
      <c r="V21" s="9">
        <v>20.184143544064419</v>
      </c>
      <c r="W21" s="9">
        <v>1.1100327148319684</v>
      </c>
      <c r="X21" s="9">
        <v>77.566425542693139</v>
      </c>
      <c r="Y21" s="9">
        <v>1.1393981984104726</v>
      </c>
    </row>
    <row r="22" spans="1:25" x14ac:dyDescent="0.25">
      <c r="A22" s="15" t="s">
        <v>21</v>
      </c>
      <c r="B22" s="16">
        <v>42544</v>
      </c>
      <c r="C22" s="9">
        <v>1020218.5203247076</v>
      </c>
      <c r="D22" s="17">
        <v>0.21610422300000004</v>
      </c>
      <c r="E22" s="17"/>
      <c r="F22" s="18">
        <v>2.6956670414525035</v>
      </c>
      <c r="G22" s="18">
        <v>1.8096000000000068</v>
      </c>
      <c r="H22" s="18">
        <f t="shared" si="6"/>
        <v>4.5052670414525107</v>
      </c>
      <c r="I22" s="18"/>
      <c r="J22" s="18">
        <f t="shared" si="0"/>
        <v>2695.6670414525033</v>
      </c>
      <c r="K22" s="18">
        <f t="shared" si="1"/>
        <v>1809.6000000000067</v>
      </c>
      <c r="L22" s="9">
        <f t="shared" si="7"/>
        <v>4505.2670414525101</v>
      </c>
      <c r="N22" s="10">
        <f t="shared" si="2"/>
        <v>582.54503145980209</v>
      </c>
      <c r="O22" s="10">
        <f t="shared" si="3"/>
        <v>391.06220194080151</v>
      </c>
      <c r="P22" s="10">
        <f t="shared" si="8"/>
        <v>973.6072334006036</v>
      </c>
      <c r="R22" s="10">
        <f t="shared" si="4"/>
        <v>0.57100025127400544</v>
      </c>
      <c r="S22" s="10">
        <f t="shared" si="5"/>
        <v>0.38331219650505571</v>
      </c>
      <c r="T22" s="10">
        <f t="shared" si="9"/>
        <v>0.95431244777906121</v>
      </c>
      <c r="V22" s="9">
        <v>20.184143544064419</v>
      </c>
      <c r="W22" s="9">
        <v>1.1100327148319684</v>
      </c>
      <c r="X22" s="9">
        <v>77.566425542693139</v>
      </c>
      <c r="Y22" s="9">
        <v>1.1393981984104726</v>
      </c>
    </row>
    <row r="23" spans="1:25" x14ac:dyDescent="0.25">
      <c r="A23" s="15" t="s">
        <v>21</v>
      </c>
      <c r="B23" s="16">
        <v>42548</v>
      </c>
      <c r="C23" s="9">
        <v>1020218.5203247076</v>
      </c>
      <c r="D23" s="17">
        <v>0.18272713600000004</v>
      </c>
      <c r="E23" s="17"/>
      <c r="F23" s="18">
        <v>2.124939443810494</v>
      </c>
      <c r="G23" s="18">
        <v>1.3455999999999935</v>
      </c>
      <c r="H23" s="18">
        <f t="shared" si="6"/>
        <v>3.4705394438104875</v>
      </c>
      <c r="I23" s="18"/>
      <c r="J23" s="18">
        <f t="shared" si="0"/>
        <v>2124.9394438104941</v>
      </c>
      <c r="K23" s="18">
        <f t="shared" si="1"/>
        <v>1345.5999999999935</v>
      </c>
      <c r="L23" s="9">
        <f t="shared" si="7"/>
        <v>3470.5394438104877</v>
      </c>
      <c r="N23" s="10">
        <f t="shared" si="2"/>
        <v>388.28409874092461</v>
      </c>
      <c r="O23" s="10">
        <f t="shared" si="3"/>
        <v>245.87763420159888</v>
      </c>
      <c r="P23" s="10">
        <f t="shared" si="8"/>
        <v>634.16173294252349</v>
      </c>
      <c r="R23" s="10">
        <f t="shared" si="4"/>
        <v>0.38058914929062881</v>
      </c>
      <c r="S23" s="10">
        <f t="shared" si="5"/>
        <v>0.24100487229279349</v>
      </c>
      <c r="T23" s="10">
        <f t="shared" si="9"/>
        <v>0.62159402158342236</v>
      </c>
      <c r="V23" s="9">
        <v>20.184143544064419</v>
      </c>
      <c r="W23" s="9">
        <v>1.1100327148319684</v>
      </c>
      <c r="X23" s="9">
        <v>77.566425542693139</v>
      </c>
      <c r="Y23" s="9">
        <v>1.1393981984104726</v>
      </c>
    </row>
    <row r="24" spans="1:25" x14ac:dyDescent="0.25">
      <c r="A24" s="15" t="s">
        <v>21</v>
      </c>
      <c r="B24" s="16">
        <v>42556</v>
      </c>
      <c r="C24" s="9">
        <v>1020218.5203247076</v>
      </c>
      <c r="D24" s="17">
        <v>9.1591788499999993E-2</v>
      </c>
      <c r="E24" s="17"/>
      <c r="F24" s="18">
        <v>3.2374987263289436</v>
      </c>
      <c r="G24" s="18">
        <v>1.7864000000000477</v>
      </c>
      <c r="H24" s="18">
        <f t="shared" si="6"/>
        <v>5.0238987263289916</v>
      </c>
      <c r="I24" s="18"/>
      <c r="J24" s="18">
        <f t="shared" si="0"/>
        <v>3237.4987263289436</v>
      </c>
      <c r="K24" s="18">
        <f t="shared" si="1"/>
        <v>1786.4000000000478</v>
      </c>
      <c r="L24" s="9">
        <f t="shared" si="7"/>
        <v>5023.898726328991</v>
      </c>
      <c r="N24" s="10">
        <f t="shared" si="2"/>
        <v>296.52829861093994</v>
      </c>
      <c r="O24" s="10">
        <f t="shared" si="3"/>
        <v>163.61957097640436</v>
      </c>
      <c r="P24" s="10">
        <f t="shared" si="8"/>
        <v>460.1478695873443</v>
      </c>
      <c r="R24" s="10">
        <f t="shared" si="4"/>
        <v>0.29065175029028401</v>
      </c>
      <c r="S24" s="10">
        <f t="shared" si="5"/>
        <v>0.16037698563277281</v>
      </c>
      <c r="T24" s="10">
        <f t="shared" si="9"/>
        <v>0.45102873592305681</v>
      </c>
      <c r="V24" s="9">
        <v>20.184143544064419</v>
      </c>
      <c r="W24" s="9">
        <v>1.1100327148319684</v>
      </c>
      <c r="X24" s="9">
        <v>77.566425542693139</v>
      </c>
      <c r="Y24" s="9">
        <v>1.1393981984104726</v>
      </c>
    </row>
    <row r="25" spans="1:25" x14ac:dyDescent="0.25">
      <c r="A25" s="15" t="s">
        <v>21</v>
      </c>
      <c r="B25" s="16">
        <v>42564</v>
      </c>
      <c r="C25" s="9">
        <v>1020218.5203247076</v>
      </c>
      <c r="D25" s="17">
        <v>5.5919785999999999E-2</v>
      </c>
      <c r="E25" s="17"/>
      <c r="F25" s="18">
        <v>3.296548731752039</v>
      </c>
      <c r="G25" s="18">
        <v>0.69600000000005202</v>
      </c>
      <c r="H25" s="18">
        <f t="shared" si="6"/>
        <v>3.9925487317520911</v>
      </c>
      <c r="I25" s="18"/>
      <c r="J25" s="18">
        <f t="shared" si="0"/>
        <v>3296.5487317520392</v>
      </c>
      <c r="K25" s="18">
        <f t="shared" si="1"/>
        <v>696.00000000005207</v>
      </c>
      <c r="L25" s="9">
        <f t="shared" si="7"/>
        <v>3992.548731752091</v>
      </c>
      <c r="N25" s="10">
        <f t="shared" si="2"/>
        <v>184.34229961814543</v>
      </c>
      <c r="O25" s="10">
        <f t="shared" si="3"/>
        <v>38.920171056002914</v>
      </c>
      <c r="P25" s="10">
        <f t="shared" si="8"/>
        <v>223.26247067414835</v>
      </c>
      <c r="R25" s="10">
        <f t="shared" si="4"/>
        <v>0.18068903469765901</v>
      </c>
      <c r="S25" s="10">
        <f t="shared" si="5"/>
        <v>3.8148857603188473E-2</v>
      </c>
      <c r="T25" s="10">
        <f t="shared" si="9"/>
        <v>0.21883789230084749</v>
      </c>
      <c r="V25" s="9">
        <v>20.184143544064419</v>
      </c>
      <c r="W25" s="9">
        <v>1.1100327148319684</v>
      </c>
      <c r="X25" s="9">
        <v>77.566425542693139</v>
      </c>
      <c r="Y25" s="9">
        <v>1.1393981984104726</v>
      </c>
    </row>
    <row r="26" spans="1:25" x14ac:dyDescent="0.25">
      <c r="A26" s="15" t="s">
        <v>27</v>
      </c>
      <c r="B26" s="16">
        <v>42532</v>
      </c>
      <c r="C26" s="9">
        <v>72217.837677001939</v>
      </c>
      <c r="D26" s="17">
        <v>7.9287097500000021E-3</v>
      </c>
      <c r="E26" s="17"/>
      <c r="F26" s="18">
        <v>5.1808086849583326</v>
      </c>
      <c r="G26" s="18">
        <v>1.0440000000000136</v>
      </c>
      <c r="H26" s="18">
        <f t="shared" si="6"/>
        <v>6.2248086849583464</v>
      </c>
      <c r="I26" s="18"/>
      <c r="J26" s="18">
        <f t="shared" si="0"/>
        <v>5180.8086849583324</v>
      </c>
      <c r="K26" s="18">
        <f t="shared" si="1"/>
        <v>1044.0000000000136</v>
      </c>
      <c r="L26" s="9">
        <f t="shared" si="7"/>
        <v>6224.808684958346</v>
      </c>
      <c r="N26" s="10">
        <f t="shared" si="2"/>
        <v>41.077128333313823</v>
      </c>
      <c r="O26" s="10">
        <f t="shared" si="3"/>
        <v>8.2775729790001105</v>
      </c>
      <c r="P26" s="10">
        <f t="shared" si="8"/>
        <v>49.354701312313935</v>
      </c>
      <c r="R26" s="10">
        <f t="shared" si="4"/>
        <v>0.56879476947279184</v>
      </c>
      <c r="S26" s="10">
        <f t="shared" si="5"/>
        <v>0.11461950738572359</v>
      </c>
      <c r="T26" s="10">
        <f t="shared" si="9"/>
        <v>0.68341427685851541</v>
      </c>
      <c r="V26" s="9">
        <v>79.753392414871399</v>
      </c>
      <c r="W26" s="9">
        <v>0.89513424249774309</v>
      </c>
      <c r="X26" s="9">
        <v>7.5469584647488057</v>
      </c>
      <c r="Y26" s="9">
        <v>11.804514877882061</v>
      </c>
    </row>
    <row r="27" spans="1:25" x14ac:dyDescent="0.25">
      <c r="A27" s="15" t="s">
        <v>27</v>
      </c>
      <c r="B27" s="16">
        <v>42537</v>
      </c>
      <c r="C27" s="9">
        <v>72217.837677001939</v>
      </c>
      <c r="D27" s="17">
        <v>8.198795E-3</v>
      </c>
      <c r="E27" s="17"/>
      <c r="F27" s="18">
        <v>4.4480434031487404</v>
      </c>
      <c r="G27" s="18">
        <v>1.0439999999999492</v>
      </c>
      <c r="H27" s="18">
        <f t="shared" si="6"/>
        <v>5.4920434031486893</v>
      </c>
      <c r="I27" s="18"/>
      <c r="J27" s="18">
        <f t="shared" si="0"/>
        <v>4448.0434031487403</v>
      </c>
      <c r="K27" s="18">
        <f t="shared" si="1"/>
        <v>1043.9999999999493</v>
      </c>
      <c r="L27" s="9">
        <f t="shared" si="7"/>
        <v>5492.0434031486893</v>
      </c>
      <c r="N27" s="10">
        <f t="shared" si="2"/>
        <v>36.468596013518876</v>
      </c>
      <c r="O27" s="10">
        <f t="shared" si="3"/>
        <v>8.5595419799995849</v>
      </c>
      <c r="P27" s="10">
        <f t="shared" si="8"/>
        <v>45.028137993518463</v>
      </c>
      <c r="R27" s="10">
        <f t="shared" si="4"/>
        <v>0.50498044785869367</v>
      </c>
      <c r="S27" s="10">
        <f t="shared" si="5"/>
        <v>0.11852393058737905</v>
      </c>
      <c r="T27" s="10">
        <f t="shared" si="9"/>
        <v>0.62350437844607276</v>
      </c>
      <c r="V27" s="9">
        <v>79.753392414871399</v>
      </c>
      <c r="W27" s="9">
        <v>0.89513424249774309</v>
      </c>
      <c r="X27" s="9">
        <v>7.5469584647488057</v>
      </c>
      <c r="Y27" s="9">
        <v>11.804514877882061</v>
      </c>
    </row>
    <row r="28" spans="1:25" x14ac:dyDescent="0.25">
      <c r="A28" s="15" t="s">
        <v>27</v>
      </c>
      <c r="B28" s="16">
        <v>42544</v>
      </c>
      <c r="C28" s="9">
        <v>72217.837677001939</v>
      </c>
      <c r="D28" s="17">
        <v>7.9197060000000003E-3</v>
      </c>
      <c r="E28" s="17"/>
      <c r="F28" s="18">
        <v>3.030990361956829</v>
      </c>
      <c r="G28" s="18">
        <v>1.2992000000000115</v>
      </c>
      <c r="H28" s="18">
        <f t="shared" si="6"/>
        <v>4.3301903619568405</v>
      </c>
      <c r="I28" s="18"/>
      <c r="J28" s="18">
        <f t="shared" si="0"/>
        <v>3030.990361956829</v>
      </c>
      <c r="K28" s="18">
        <f t="shared" si="1"/>
        <v>1299.2000000000114</v>
      </c>
      <c r="L28" s="9">
        <f t="shared" si="7"/>
        <v>4330.1903619568402</v>
      </c>
      <c r="N28" s="10">
        <f t="shared" si="2"/>
        <v>24.004552555531671</v>
      </c>
      <c r="O28" s="10">
        <f t="shared" si="3"/>
        <v>10.28928203520009</v>
      </c>
      <c r="P28" s="10">
        <f t="shared" si="8"/>
        <v>34.293834590731763</v>
      </c>
      <c r="R28" s="10">
        <f t="shared" si="4"/>
        <v>0.33239090684067962</v>
      </c>
      <c r="S28" s="10">
        <f t="shared" si="5"/>
        <v>0.14247563159145588</v>
      </c>
      <c r="T28" s="10">
        <f t="shared" si="9"/>
        <v>0.4748665384321355</v>
      </c>
      <c r="V28" s="9">
        <v>79.753392414871399</v>
      </c>
      <c r="W28" s="9">
        <v>0.89513424249774309</v>
      </c>
      <c r="X28" s="9">
        <v>7.5469584647488057</v>
      </c>
      <c r="Y28" s="9">
        <v>11.804514877882061</v>
      </c>
    </row>
    <row r="29" spans="1:25" x14ac:dyDescent="0.25">
      <c r="A29" s="15" t="s">
        <v>27</v>
      </c>
      <c r="B29" s="16">
        <v>42548</v>
      </c>
      <c r="C29" s="9">
        <v>72217.837677001939</v>
      </c>
      <c r="D29" s="17">
        <v>4.914451749999999E-3</v>
      </c>
      <c r="E29" s="17"/>
      <c r="F29" s="18">
        <v>4.6659172597125691</v>
      </c>
      <c r="G29" s="18">
        <v>1.7631999999999601</v>
      </c>
      <c r="H29" s="18">
        <f t="shared" si="6"/>
        <v>6.4291172597125295</v>
      </c>
      <c r="I29" s="18"/>
      <c r="J29" s="18">
        <f t="shared" si="0"/>
        <v>4665.9172597125689</v>
      </c>
      <c r="K29" s="18">
        <f t="shared" si="1"/>
        <v>1763.19999999996</v>
      </c>
      <c r="L29" s="9">
        <f t="shared" si="7"/>
        <v>6429.1172597125287</v>
      </c>
      <c r="N29" s="10">
        <f t="shared" si="2"/>
        <v>22.930425242349635</v>
      </c>
      <c r="O29" s="10">
        <f t="shared" si="3"/>
        <v>8.6651613255998026</v>
      </c>
      <c r="P29" s="10">
        <f t="shared" si="8"/>
        <v>31.595586567949439</v>
      </c>
      <c r="R29" s="10">
        <f t="shared" si="4"/>
        <v>0.31751747185933704</v>
      </c>
      <c r="S29" s="10">
        <f t="shared" si="5"/>
        <v>0.11998644108336766</v>
      </c>
      <c r="T29" s="10">
        <f t="shared" si="9"/>
        <v>0.43750391294270469</v>
      </c>
      <c r="V29" s="9">
        <v>79.753392414871399</v>
      </c>
      <c r="W29" s="9">
        <v>0.89513424249774309</v>
      </c>
      <c r="X29" s="9">
        <v>7.5469584647488057</v>
      </c>
      <c r="Y29" s="9">
        <v>11.804514877882061</v>
      </c>
    </row>
    <row r="30" spans="1:25" x14ac:dyDescent="0.25">
      <c r="A30" s="15" t="s">
        <v>27</v>
      </c>
      <c r="B30" s="16">
        <v>42556</v>
      </c>
      <c r="C30" s="9">
        <v>72217.837677001939</v>
      </c>
      <c r="D30" s="17">
        <v>6.1124532500000019E-3</v>
      </c>
      <c r="E30" s="17"/>
      <c r="F30" s="18">
        <v>2.670820141246991</v>
      </c>
      <c r="G30" s="18">
        <v>1.6239999999999499</v>
      </c>
      <c r="H30" s="18">
        <f t="shared" si="6"/>
        <v>4.2948201412469409</v>
      </c>
      <c r="I30" s="18"/>
      <c r="J30" s="18">
        <f t="shared" si="0"/>
        <v>2670.8201412469912</v>
      </c>
      <c r="K30" s="18">
        <f t="shared" si="1"/>
        <v>1623.99999999995</v>
      </c>
      <c r="L30" s="9">
        <f t="shared" si="7"/>
        <v>4294.8201412469407</v>
      </c>
      <c r="N30" s="10">
        <f t="shared" si="2"/>
        <v>16.325263252530636</v>
      </c>
      <c r="O30" s="10">
        <f t="shared" si="3"/>
        <v>9.9266240779996977</v>
      </c>
      <c r="P30" s="10">
        <f t="shared" si="8"/>
        <v>26.251887330530334</v>
      </c>
      <c r="R30" s="10">
        <f t="shared" si="4"/>
        <v>0.22605583021671502</v>
      </c>
      <c r="S30" s="10">
        <f t="shared" si="5"/>
        <v>0.13745390885832173</v>
      </c>
      <c r="T30" s="10">
        <f t="shared" si="9"/>
        <v>0.36350973907503675</v>
      </c>
      <c r="V30" s="9">
        <v>79.753392414871399</v>
      </c>
      <c r="W30" s="9">
        <v>0.89513424249774309</v>
      </c>
      <c r="X30" s="9">
        <v>7.5469584647488057</v>
      </c>
      <c r="Y30" s="9">
        <v>11.804514877882061</v>
      </c>
    </row>
    <row r="31" spans="1:25" x14ac:dyDescent="0.25">
      <c r="A31" s="15" t="s">
        <v>27</v>
      </c>
      <c r="B31" s="16">
        <v>42564</v>
      </c>
      <c r="C31" s="9">
        <v>72217.837677001939</v>
      </c>
      <c r="D31" s="17">
        <v>2.1696912500000004E-3</v>
      </c>
      <c r="E31" s="17"/>
      <c r="F31" s="18">
        <v>3.4875459007551246</v>
      </c>
      <c r="G31" s="18">
        <v>1.2992000000000115</v>
      </c>
      <c r="H31" s="18">
        <f t="shared" si="6"/>
        <v>4.7867459007551361</v>
      </c>
      <c r="I31" s="18"/>
      <c r="J31" s="18">
        <f t="shared" si="0"/>
        <v>3487.5459007551244</v>
      </c>
      <c r="K31" s="18">
        <f t="shared" si="1"/>
        <v>1299.2000000000114</v>
      </c>
      <c r="L31" s="9">
        <f t="shared" si="7"/>
        <v>4786.7459007551361</v>
      </c>
      <c r="N31" s="10">
        <f t="shared" si="2"/>
        <v>7.5668978248417629</v>
      </c>
      <c r="O31" s="10">
        <f t="shared" si="3"/>
        <v>2.8188628720000253</v>
      </c>
      <c r="P31" s="10">
        <f t="shared" si="8"/>
        <v>10.385760696841789</v>
      </c>
      <c r="R31" s="10">
        <f t="shared" si="4"/>
        <v>0.10477879244578202</v>
      </c>
      <c r="S31" s="10">
        <f t="shared" si="5"/>
        <v>3.9032778641303785E-2</v>
      </c>
      <c r="T31" s="10">
        <f t="shared" si="9"/>
        <v>0.14381157108708581</v>
      </c>
      <c r="V31" s="9">
        <v>79.753392414871399</v>
      </c>
      <c r="W31" s="9">
        <v>0.89513424249774309</v>
      </c>
      <c r="X31" s="9">
        <v>7.5469584647488057</v>
      </c>
      <c r="Y31" s="9">
        <v>11.804514877882061</v>
      </c>
    </row>
    <row r="32" spans="1:25" x14ac:dyDescent="0.25">
      <c r="A32" s="15" t="s">
        <v>26</v>
      </c>
      <c r="B32" s="16">
        <v>42537</v>
      </c>
      <c r="C32" s="9">
        <v>56933.395996093706</v>
      </c>
      <c r="D32" s="17">
        <v>9.8068905000000019E-3</v>
      </c>
      <c r="E32" s="17"/>
      <c r="F32" s="18">
        <v>2.8637540548412419</v>
      </c>
      <c r="G32" s="18">
        <v>1.1367999999999778</v>
      </c>
      <c r="H32" s="18">
        <f t="shared" si="6"/>
        <v>4.0005540548412197</v>
      </c>
      <c r="I32" s="18"/>
      <c r="J32" s="18">
        <f t="shared" si="0"/>
        <v>2863.7540548412421</v>
      </c>
      <c r="K32" s="18">
        <f t="shared" si="1"/>
        <v>1136.7999999999779</v>
      </c>
      <c r="L32" s="9">
        <f t="shared" si="7"/>
        <v>4000.55405484122</v>
      </c>
      <c r="N32" s="10">
        <f t="shared" si="2"/>
        <v>28.084522434759062</v>
      </c>
      <c r="O32" s="10">
        <f t="shared" si="3"/>
        <v>11.148473120399785</v>
      </c>
      <c r="P32" s="10">
        <f t="shared" si="8"/>
        <v>39.232995555158851</v>
      </c>
      <c r="R32" s="10">
        <f t="shared" si="4"/>
        <v>0.49328732185035973</v>
      </c>
      <c r="S32" s="10">
        <f t="shared" si="5"/>
        <v>0.19581605708475042</v>
      </c>
      <c r="T32" s="10">
        <f t="shared" si="9"/>
        <v>0.6891033789351102</v>
      </c>
      <c r="V32" s="9">
        <v>80.264066472529322</v>
      </c>
      <c r="W32" s="9">
        <v>0.2688415748785401</v>
      </c>
      <c r="X32" s="9">
        <v>9.5730284268997767</v>
      </c>
      <c r="Y32" s="9">
        <v>9.8940635256923564</v>
      </c>
    </row>
    <row r="33" spans="1:25" x14ac:dyDescent="0.25">
      <c r="A33" s="15" t="s">
        <v>26</v>
      </c>
      <c r="B33" s="16">
        <v>42544</v>
      </c>
      <c r="C33" s="9">
        <v>56933.395996093706</v>
      </c>
      <c r="D33" s="17">
        <v>1.0768604750000004E-2</v>
      </c>
      <c r="E33" s="17"/>
      <c r="F33" s="18">
        <v>3.8472710905834671</v>
      </c>
      <c r="G33" s="18">
        <v>1.3455999999999935</v>
      </c>
      <c r="H33" s="18">
        <f t="shared" si="6"/>
        <v>5.192871090583461</v>
      </c>
      <c r="I33" s="18"/>
      <c r="J33" s="18">
        <f t="shared" si="0"/>
        <v>3847.271090583467</v>
      </c>
      <c r="K33" s="18">
        <f t="shared" si="1"/>
        <v>1345.5999999999935</v>
      </c>
      <c r="L33" s="9">
        <f t="shared" si="7"/>
        <v>5192.8710905834605</v>
      </c>
      <c r="N33" s="10">
        <f t="shared" si="2"/>
        <v>41.429741740594821</v>
      </c>
      <c r="O33" s="10">
        <f t="shared" si="3"/>
        <v>14.490234551599936</v>
      </c>
      <c r="P33" s="10">
        <f t="shared" si="8"/>
        <v>55.919976292194761</v>
      </c>
      <c r="R33" s="10">
        <f t="shared" si="4"/>
        <v>0.72768787134070456</v>
      </c>
      <c r="S33" s="10">
        <f t="shared" si="5"/>
        <v>0.25451203635550101</v>
      </c>
      <c r="T33" s="10">
        <f t="shared" si="9"/>
        <v>0.98219990769620558</v>
      </c>
      <c r="V33" s="9">
        <v>80.264066472529322</v>
      </c>
      <c r="W33" s="9">
        <v>0.2688415748785401</v>
      </c>
      <c r="X33" s="9">
        <v>9.5730284268997767</v>
      </c>
      <c r="Y33" s="9">
        <v>9.8940635256923564</v>
      </c>
    </row>
    <row r="34" spans="1:25" x14ac:dyDescent="0.25">
      <c r="A34" s="15" t="s">
        <v>26</v>
      </c>
      <c r="B34" s="16">
        <v>42548</v>
      </c>
      <c r="C34" s="9">
        <v>56933.395996093706</v>
      </c>
      <c r="D34" s="17">
        <v>6.4991315000000006E-3</v>
      </c>
      <c r="E34" s="17"/>
      <c r="F34" s="18">
        <v>3.672559176502316</v>
      </c>
      <c r="G34" s="18">
        <v>1.4615999999999807</v>
      </c>
      <c r="H34" s="18">
        <f t="shared" si="6"/>
        <v>5.1341591765022967</v>
      </c>
      <c r="I34" s="18"/>
      <c r="J34" s="18">
        <f t="shared" ref="J34:J54" si="10">F34*1000</f>
        <v>3672.5591765023159</v>
      </c>
      <c r="K34" s="18">
        <f t="shared" ref="K34:K54" si="11">G34*1000</f>
        <v>1461.5999999999806</v>
      </c>
      <c r="L34" s="9">
        <f t="shared" si="7"/>
        <v>5134.1591765022968</v>
      </c>
      <c r="N34" s="10">
        <f t="shared" ref="N34:N54" si="12">D34*J34</f>
        <v>23.868445029620265</v>
      </c>
      <c r="O34" s="10">
        <f t="shared" ref="O34:O54" si="13">D34*K34</f>
        <v>9.4991306003998748</v>
      </c>
      <c r="P34" s="10">
        <f t="shared" si="8"/>
        <v>33.367575630020141</v>
      </c>
      <c r="R34" s="10">
        <f t="shared" ref="R34:R54" si="14">N34/C34*1000</f>
        <v>0.419234521532106</v>
      </c>
      <c r="S34" s="10">
        <f t="shared" ref="S34:S54" si="15">O34/C34*1000</f>
        <v>0.16684637257632806</v>
      </c>
      <c r="T34" s="10">
        <f t="shared" si="9"/>
        <v>0.58608089410843411</v>
      </c>
      <c r="V34" s="9">
        <v>80.264066472529322</v>
      </c>
      <c r="W34" s="9">
        <v>0.2688415748785401</v>
      </c>
      <c r="X34" s="9">
        <v>9.5730284268997767</v>
      </c>
      <c r="Y34" s="9">
        <v>9.8940635256923564</v>
      </c>
    </row>
    <row r="35" spans="1:25" x14ac:dyDescent="0.25">
      <c r="A35" s="15" t="s">
        <v>26</v>
      </c>
      <c r="B35" s="16">
        <v>42556</v>
      </c>
      <c r="C35" s="9">
        <v>56933.395996093706</v>
      </c>
      <c r="D35" s="17">
        <v>6.1935020000000009E-3</v>
      </c>
      <c r="E35" s="17"/>
      <c r="F35" s="18">
        <v>2.7447407524470626</v>
      </c>
      <c r="G35" s="18">
        <v>1.7632000000000247</v>
      </c>
      <c r="H35" s="18">
        <f t="shared" si="6"/>
        <v>4.5079407524470874</v>
      </c>
      <c r="I35" s="18"/>
      <c r="J35" s="18">
        <f t="shared" si="10"/>
        <v>2744.7407524470627</v>
      </c>
      <c r="K35" s="18">
        <f t="shared" si="11"/>
        <v>1763.2000000000248</v>
      </c>
      <c r="L35" s="9">
        <f t="shared" si="7"/>
        <v>4507.940752447088</v>
      </c>
      <c r="N35" s="10">
        <f t="shared" si="12"/>
        <v>16.99955733976239</v>
      </c>
      <c r="O35" s="10">
        <f t="shared" si="13"/>
        <v>10.920382726400156</v>
      </c>
      <c r="P35" s="10">
        <f t="shared" si="8"/>
        <v>27.919940066162546</v>
      </c>
      <c r="R35" s="10">
        <f t="shared" si="14"/>
        <v>0.29858674407774227</v>
      </c>
      <c r="S35" s="10">
        <f t="shared" si="15"/>
        <v>0.19180978993681355</v>
      </c>
      <c r="T35" s="10">
        <f t="shared" si="9"/>
        <v>0.49039653401455585</v>
      </c>
      <c r="V35" s="9">
        <v>80.264066472529322</v>
      </c>
      <c r="W35" s="9">
        <v>0.2688415748785401</v>
      </c>
      <c r="X35" s="9">
        <v>9.5730284268997767</v>
      </c>
      <c r="Y35" s="9">
        <v>9.8940635256923564</v>
      </c>
    </row>
    <row r="36" spans="1:25" x14ac:dyDescent="0.25">
      <c r="A36" s="15" t="s">
        <v>26</v>
      </c>
      <c r="B36" s="16">
        <v>42564</v>
      </c>
      <c r="C36" s="9">
        <v>56933.395996093706</v>
      </c>
      <c r="D36" s="17">
        <v>3.3589119999999999E-3</v>
      </c>
      <c r="E36" s="17"/>
      <c r="F36" s="18">
        <v>3.1879788321508586</v>
      </c>
      <c r="G36" s="18">
        <v>1.1600000000000008</v>
      </c>
      <c r="H36" s="18">
        <f t="shared" si="6"/>
        <v>4.3479788321508597</v>
      </c>
      <c r="I36" s="18"/>
      <c r="J36" s="18">
        <f t="shared" si="10"/>
        <v>3187.9788321508586</v>
      </c>
      <c r="K36" s="18">
        <f t="shared" si="11"/>
        <v>1160.0000000000009</v>
      </c>
      <c r="L36" s="9">
        <f t="shared" si="7"/>
        <v>4347.9788321508595</v>
      </c>
      <c r="N36" s="10">
        <f t="shared" si="12"/>
        <v>10.708140355057504</v>
      </c>
      <c r="O36" s="10">
        <f t="shared" si="13"/>
        <v>3.8963379200000028</v>
      </c>
      <c r="P36" s="10">
        <f t="shared" si="8"/>
        <v>14.604478275057506</v>
      </c>
      <c r="R36" s="10">
        <f t="shared" si="14"/>
        <v>0.1880818835361974</v>
      </c>
      <c r="S36" s="10">
        <f t="shared" si="15"/>
        <v>6.8436773388106636E-2</v>
      </c>
      <c r="T36" s="10">
        <f t="shared" si="9"/>
        <v>0.25651865692430403</v>
      </c>
      <c r="V36" s="9">
        <v>80.264066472529322</v>
      </c>
      <c r="W36" s="9">
        <v>0.2688415748785401</v>
      </c>
      <c r="X36" s="9">
        <v>9.5730284268997767</v>
      </c>
      <c r="Y36" s="9">
        <v>9.8940635256923564</v>
      </c>
    </row>
    <row r="37" spans="1:25" x14ac:dyDescent="0.25">
      <c r="A37" s="15" t="s">
        <v>25</v>
      </c>
      <c r="B37" s="16">
        <v>42532</v>
      </c>
      <c r="C37" s="9">
        <v>901933.51449584938</v>
      </c>
      <c r="D37" s="19">
        <v>0.21231814822111408</v>
      </c>
      <c r="E37" s="19"/>
      <c r="F37" s="18">
        <v>2.9706376914855701</v>
      </c>
      <c r="G37" s="18">
        <v>1.9720000000000402</v>
      </c>
      <c r="H37" s="18">
        <f t="shared" si="6"/>
        <v>4.9426376914856105</v>
      </c>
      <c r="I37" s="18"/>
      <c r="J37" s="18">
        <f t="shared" si="10"/>
        <v>2970.63769148557</v>
      </c>
      <c r="K37" s="18">
        <f t="shared" si="11"/>
        <v>1972.0000000000402</v>
      </c>
      <c r="L37" s="9">
        <f t="shared" si="7"/>
        <v>4942.63769148561</v>
      </c>
      <c r="N37" s="10">
        <f t="shared" si="12"/>
        <v>630.72029369206143</v>
      </c>
      <c r="O37" s="10">
        <f t="shared" si="13"/>
        <v>418.69138829204553</v>
      </c>
      <c r="P37" s="10">
        <f t="shared" si="8"/>
        <v>1049.411681984107</v>
      </c>
      <c r="R37" s="10">
        <f t="shared" si="14"/>
        <v>0.69929798987967862</v>
      </c>
      <c r="S37" s="10">
        <f t="shared" si="15"/>
        <v>0.46421535685596516</v>
      </c>
      <c r="T37" s="10">
        <f t="shared" si="9"/>
        <v>1.1635133467356438</v>
      </c>
      <c r="V37" s="9">
        <v>12.770811477680494</v>
      </c>
      <c r="W37" s="9">
        <v>9.452002484450811E-2</v>
      </c>
      <c r="X37" s="9">
        <v>87.134668497475005</v>
      </c>
      <c r="Y37" s="9">
        <v>0</v>
      </c>
    </row>
    <row r="38" spans="1:25" x14ac:dyDescent="0.25">
      <c r="A38" s="15" t="s">
        <v>25</v>
      </c>
      <c r="B38" s="16">
        <v>42537</v>
      </c>
      <c r="C38" s="9">
        <v>901933.51449584938</v>
      </c>
      <c r="D38" s="19">
        <v>0.19531601400000004</v>
      </c>
      <c r="E38" s="19"/>
      <c r="F38" s="18">
        <v>2.8625229852841794</v>
      </c>
      <c r="G38" s="18">
        <v>0.97440000000000848</v>
      </c>
      <c r="H38" s="18">
        <f t="shared" si="6"/>
        <v>3.836922985284188</v>
      </c>
      <c r="I38" s="18"/>
      <c r="J38" s="18">
        <f t="shared" si="10"/>
        <v>2862.5229852841794</v>
      </c>
      <c r="K38" s="18">
        <f t="shared" si="11"/>
        <v>974.4000000000085</v>
      </c>
      <c r="L38" s="9">
        <f t="shared" si="7"/>
        <v>3836.9229852841881</v>
      </c>
      <c r="N38" s="10">
        <f t="shared" si="12"/>
        <v>559.09657946908669</v>
      </c>
      <c r="O38" s="10">
        <f t="shared" si="13"/>
        <v>190.3159240416017</v>
      </c>
      <c r="P38" s="10">
        <f t="shared" si="8"/>
        <v>749.41250351068834</v>
      </c>
      <c r="R38" s="10">
        <f t="shared" si="14"/>
        <v>0.61988668841250782</v>
      </c>
      <c r="S38" s="10">
        <f t="shared" si="15"/>
        <v>0.21100881714987821</v>
      </c>
      <c r="T38" s="10">
        <f t="shared" si="9"/>
        <v>0.83089550556238601</v>
      </c>
      <c r="V38" s="9">
        <v>12.770811477680494</v>
      </c>
      <c r="W38" s="9">
        <v>9.452002484450811E-2</v>
      </c>
      <c r="X38" s="9">
        <v>87.134668497475005</v>
      </c>
      <c r="Y38" s="9">
        <v>0</v>
      </c>
    </row>
    <row r="39" spans="1:25" x14ac:dyDescent="0.25">
      <c r="A39" s="15" t="s">
        <v>25</v>
      </c>
      <c r="B39" s="16">
        <v>42544</v>
      </c>
      <c r="C39" s="9">
        <v>901933.51449584938</v>
      </c>
      <c r="D39" s="19">
        <v>0.20934467350000005</v>
      </c>
      <c r="E39" s="19"/>
      <c r="F39" s="18">
        <v>3.3251100303843137</v>
      </c>
      <c r="G39" s="18">
        <v>0.69599999999998763</v>
      </c>
      <c r="H39" s="18">
        <f t="shared" si="6"/>
        <v>4.0211100303843015</v>
      </c>
      <c r="I39" s="18"/>
      <c r="J39" s="18">
        <f t="shared" si="10"/>
        <v>3325.1100303843136</v>
      </c>
      <c r="K39" s="18">
        <f t="shared" si="11"/>
        <v>695.99999999998761</v>
      </c>
      <c r="L39" s="9">
        <f t="shared" si="7"/>
        <v>4021.1100303843014</v>
      </c>
      <c r="N39" s="10">
        <f t="shared" si="12"/>
        <v>696.0940736623794</v>
      </c>
      <c r="O39" s="10">
        <f t="shared" si="13"/>
        <v>145.70389275599743</v>
      </c>
      <c r="P39" s="10">
        <f t="shared" si="8"/>
        <v>841.79796641837686</v>
      </c>
      <c r="R39" s="10">
        <f t="shared" si="14"/>
        <v>0.77177980690901893</v>
      </c>
      <c r="S39" s="10">
        <f t="shared" si="15"/>
        <v>0.16154615657833829</v>
      </c>
      <c r="T39" s="10">
        <f t="shared" si="9"/>
        <v>0.93332596348735719</v>
      </c>
      <c r="V39" s="9">
        <v>12.770811477680494</v>
      </c>
      <c r="W39" s="9">
        <v>9.452002484450811E-2</v>
      </c>
      <c r="X39" s="9">
        <v>87.134668497475005</v>
      </c>
      <c r="Y39" s="9">
        <v>0</v>
      </c>
    </row>
    <row r="40" spans="1:25" x14ac:dyDescent="0.25">
      <c r="A40" s="15" t="s">
        <v>25</v>
      </c>
      <c r="B40" s="16">
        <v>42548</v>
      </c>
      <c r="C40" s="9">
        <v>901933.51449584938</v>
      </c>
      <c r="D40" s="19">
        <v>0.18489314350000005</v>
      </c>
      <c r="E40" s="19"/>
      <c r="F40" s="18">
        <v>5.3540785261921524</v>
      </c>
      <c r="G40" s="18">
        <v>2.3432000000000253</v>
      </c>
      <c r="H40" s="18">
        <f t="shared" si="6"/>
        <v>7.6972785261921777</v>
      </c>
      <c r="I40" s="18"/>
      <c r="J40" s="18">
        <f t="shared" si="10"/>
        <v>5354.0785261921528</v>
      </c>
      <c r="K40" s="18">
        <f t="shared" si="11"/>
        <v>2343.2000000000253</v>
      </c>
      <c r="L40" s="9">
        <f t="shared" si="7"/>
        <v>7697.2785261921781</v>
      </c>
      <c r="N40" s="10">
        <f t="shared" si="12"/>
        <v>989.93240925351449</v>
      </c>
      <c r="O40" s="10">
        <f t="shared" si="13"/>
        <v>433.24161384920478</v>
      </c>
      <c r="P40" s="10">
        <f t="shared" si="8"/>
        <v>1423.1740231027193</v>
      </c>
      <c r="R40" s="10">
        <f t="shared" si="14"/>
        <v>1.0975669418458782</v>
      </c>
      <c r="S40" s="10">
        <f t="shared" si="15"/>
        <v>0.48034761641091955</v>
      </c>
      <c r="T40" s="10">
        <f t="shared" si="9"/>
        <v>1.5779145582567977</v>
      </c>
      <c r="V40" s="9">
        <v>12.770811477680494</v>
      </c>
      <c r="W40" s="9">
        <v>9.452002484450811E-2</v>
      </c>
      <c r="X40" s="9">
        <v>87.134668497475005</v>
      </c>
      <c r="Y40" s="9">
        <v>0</v>
      </c>
    </row>
    <row r="41" spans="1:25" x14ac:dyDescent="0.25">
      <c r="A41" s="15" t="s">
        <v>25</v>
      </c>
      <c r="B41" s="16">
        <v>42556</v>
      </c>
      <c r="C41" s="9">
        <v>901933.51449584938</v>
      </c>
      <c r="D41" s="17">
        <v>7.7081423999999996E-2</v>
      </c>
      <c r="E41" s="17"/>
      <c r="F41" s="18">
        <v>2.9679445932373612</v>
      </c>
      <c r="G41" s="18">
        <v>1.6007999999999909</v>
      </c>
      <c r="H41" s="18">
        <f t="shared" si="6"/>
        <v>4.5687445932373523</v>
      </c>
      <c r="I41" s="18"/>
      <c r="J41" s="18">
        <f t="shared" si="10"/>
        <v>2967.944593237361</v>
      </c>
      <c r="K41" s="18">
        <f t="shared" si="11"/>
        <v>1600.7999999999909</v>
      </c>
      <c r="L41" s="9">
        <f t="shared" si="7"/>
        <v>4568.7445932373521</v>
      </c>
      <c r="N41" s="10">
        <f t="shared" si="12"/>
        <v>228.77339559983653</v>
      </c>
      <c r="O41" s="10">
        <f t="shared" si="13"/>
        <v>123.39194353919929</v>
      </c>
      <c r="P41" s="10">
        <f t="shared" si="8"/>
        <v>352.16533913903584</v>
      </c>
      <c r="R41" s="10">
        <f t="shared" si="14"/>
        <v>0.25364773780217403</v>
      </c>
      <c r="S41" s="10">
        <f t="shared" si="15"/>
        <v>0.13680824756597634</v>
      </c>
      <c r="T41" s="10">
        <f t="shared" si="9"/>
        <v>0.3904559853681504</v>
      </c>
      <c r="V41" s="9">
        <v>12.770811477680494</v>
      </c>
      <c r="W41" s="9">
        <v>9.452002484450811E-2</v>
      </c>
      <c r="X41" s="9">
        <v>87.134668497475005</v>
      </c>
      <c r="Y41" s="9">
        <v>0</v>
      </c>
    </row>
    <row r="42" spans="1:25" x14ac:dyDescent="0.25">
      <c r="A42" s="15" t="s">
        <v>25</v>
      </c>
      <c r="B42" s="16">
        <v>42564</v>
      </c>
      <c r="C42" s="9">
        <v>901933.51449584938</v>
      </c>
      <c r="D42" s="17">
        <v>4.4356828500000015E-2</v>
      </c>
      <c r="E42" s="17"/>
      <c r="F42" s="18">
        <v>3.5703264986338472</v>
      </c>
      <c r="G42" s="18">
        <v>1.32239999999997</v>
      </c>
      <c r="H42" s="18">
        <f t="shared" si="6"/>
        <v>4.8927264986338175</v>
      </c>
      <c r="I42" s="18"/>
      <c r="J42" s="18">
        <f t="shared" si="10"/>
        <v>3570.3264986338472</v>
      </c>
      <c r="K42" s="18">
        <f t="shared" si="11"/>
        <v>1322.3999999999701</v>
      </c>
      <c r="L42" s="9">
        <f t="shared" si="7"/>
        <v>4892.7264986338178</v>
      </c>
      <c r="N42" s="10">
        <f t="shared" si="12"/>
        <v>158.3683601889071</v>
      </c>
      <c r="O42" s="10">
        <f t="shared" si="13"/>
        <v>58.65747000839869</v>
      </c>
      <c r="P42" s="10">
        <f t="shared" si="8"/>
        <v>217.02583019730579</v>
      </c>
      <c r="R42" s="10">
        <f t="shared" si="14"/>
        <v>0.17558762108693754</v>
      </c>
      <c r="S42" s="10">
        <f t="shared" si="15"/>
        <v>6.5035248236879478E-2</v>
      </c>
      <c r="T42" s="10">
        <f t="shared" si="9"/>
        <v>0.24062286932381702</v>
      </c>
      <c r="V42" s="9">
        <v>12.770811477680494</v>
      </c>
      <c r="W42" s="9">
        <v>9.452002484450811E-2</v>
      </c>
      <c r="X42" s="9">
        <v>87.134668497475005</v>
      </c>
      <c r="Y42" s="9">
        <v>0</v>
      </c>
    </row>
    <row r="43" spans="1:25" x14ac:dyDescent="0.25">
      <c r="A43" s="15" t="s">
        <v>24</v>
      </c>
      <c r="B43" s="16">
        <v>42537</v>
      </c>
      <c r="C43" s="9">
        <v>315877.65554809582</v>
      </c>
      <c r="D43" s="17">
        <v>7.4654343023651138E-3</v>
      </c>
      <c r="E43" s="17"/>
      <c r="F43" s="18">
        <v>6.3260472424657106</v>
      </c>
      <c r="G43" s="18">
        <v>0.95119999999998528</v>
      </c>
      <c r="H43" s="18">
        <f t="shared" si="6"/>
        <v>7.2772472424656955</v>
      </c>
      <c r="I43" s="18"/>
      <c r="J43" s="18">
        <f t="shared" si="10"/>
        <v>6326.047242465711</v>
      </c>
      <c r="K43" s="18">
        <f t="shared" si="11"/>
        <v>951.19999999998527</v>
      </c>
      <c r="L43" s="9">
        <f t="shared" si="7"/>
        <v>7277.2472424656962</v>
      </c>
      <c r="N43" s="10">
        <f t="shared" si="12"/>
        <v>47.226690082285756</v>
      </c>
      <c r="O43" s="10">
        <f t="shared" si="13"/>
        <v>7.1011211084095862</v>
      </c>
      <c r="P43" s="10">
        <f t="shared" si="8"/>
        <v>54.327811190695343</v>
      </c>
      <c r="R43" s="10">
        <f t="shared" si="14"/>
        <v>0.14950943586161627</v>
      </c>
      <c r="S43" s="10">
        <f t="shared" si="15"/>
        <v>2.2480605967801239E-2</v>
      </c>
      <c r="T43" s="10">
        <f t="shared" si="9"/>
        <v>0.17199004182941752</v>
      </c>
      <c r="V43" s="9">
        <v>38.911741330061595</v>
      </c>
      <c r="W43" s="9">
        <v>3.1751846179387853</v>
      </c>
      <c r="X43" s="9">
        <v>57.913074051999615</v>
      </c>
      <c r="Y43" s="9">
        <v>0</v>
      </c>
    </row>
    <row r="44" spans="1:25" x14ac:dyDescent="0.25">
      <c r="A44" s="15" t="s">
        <v>24</v>
      </c>
      <c r="B44" s="16">
        <v>42548</v>
      </c>
      <c r="C44" s="9">
        <v>315877.65554809582</v>
      </c>
      <c r="D44" s="17">
        <v>6.0498205000000006E-3</v>
      </c>
      <c r="E44" s="17"/>
      <c r="F44" s="18">
        <v>3.2119160416405359</v>
      </c>
      <c r="G44" s="18">
        <v>1.6472000000000375</v>
      </c>
      <c r="H44" s="18">
        <f t="shared" si="6"/>
        <v>4.8591160416405739</v>
      </c>
      <c r="I44" s="18"/>
      <c r="J44" s="18">
        <f t="shared" si="10"/>
        <v>3211.9160416405357</v>
      </c>
      <c r="K44" s="18">
        <f t="shared" si="11"/>
        <v>1647.2000000000376</v>
      </c>
      <c r="L44" s="9">
        <f t="shared" si="7"/>
        <v>4859.1160416405728</v>
      </c>
      <c r="N44" s="10">
        <f t="shared" si="12"/>
        <v>19.43151551299577</v>
      </c>
      <c r="O44" s="10">
        <f t="shared" si="13"/>
        <v>9.9652643276002291</v>
      </c>
      <c r="P44" s="10">
        <f t="shared" si="8"/>
        <v>29.396779840595997</v>
      </c>
      <c r="R44" s="10">
        <f t="shared" si="14"/>
        <v>6.1515954584629072E-2</v>
      </c>
      <c r="S44" s="10">
        <f t="shared" si="15"/>
        <v>3.1547860865020601E-2</v>
      </c>
      <c r="T44" s="10">
        <f t="shared" si="9"/>
        <v>9.3063815449649673E-2</v>
      </c>
      <c r="V44" s="9">
        <v>38.911741330061595</v>
      </c>
      <c r="W44" s="9">
        <v>3.1751846179387853</v>
      </c>
      <c r="X44" s="9">
        <v>57.913074051999615</v>
      </c>
      <c r="Y44" s="9">
        <v>0</v>
      </c>
    </row>
    <row r="45" spans="1:25" x14ac:dyDescent="0.25">
      <c r="A45" s="15" t="s">
        <v>24</v>
      </c>
      <c r="B45" s="16">
        <v>42556</v>
      </c>
      <c r="C45" s="9">
        <v>315877.65554809582</v>
      </c>
      <c r="D45" s="17">
        <v>6.3444837500000011E-3</v>
      </c>
      <c r="E45" s="17"/>
      <c r="F45" s="18">
        <v>2.8405677459467213</v>
      </c>
      <c r="G45" s="18">
        <v>1.5311999999999859</v>
      </c>
      <c r="H45" s="18">
        <f t="shared" si="6"/>
        <v>4.3717677459467073</v>
      </c>
      <c r="I45" s="18"/>
      <c r="J45" s="18">
        <f t="shared" si="10"/>
        <v>2840.5677459467215</v>
      </c>
      <c r="K45" s="18">
        <f t="shared" si="11"/>
        <v>1531.1999999999859</v>
      </c>
      <c r="L45" s="9">
        <f t="shared" si="7"/>
        <v>4371.7677459467077</v>
      </c>
      <c r="N45" s="10">
        <f t="shared" si="12"/>
        <v>18.021935904933105</v>
      </c>
      <c r="O45" s="10">
        <f t="shared" si="13"/>
        <v>9.7146735179999126</v>
      </c>
      <c r="P45" s="10">
        <f t="shared" si="8"/>
        <v>27.736609422933018</v>
      </c>
      <c r="R45" s="10">
        <f t="shared" si="14"/>
        <v>5.7053531924131526E-2</v>
      </c>
      <c r="S45" s="10">
        <f t="shared" si="15"/>
        <v>3.0754544828894195E-2</v>
      </c>
      <c r="T45" s="10">
        <f t="shared" si="9"/>
        <v>8.7808076753025724E-2</v>
      </c>
      <c r="V45" s="9">
        <v>38.911741330061595</v>
      </c>
      <c r="W45" s="9">
        <v>3.1751846179387853</v>
      </c>
      <c r="X45" s="9">
        <v>57.913074051999615</v>
      </c>
      <c r="Y45" s="9">
        <v>0</v>
      </c>
    </row>
    <row r="46" spans="1:25" x14ac:dyDescent="0.25">
      <c r="A46" s="15" t="s">
        <v>24</v>
      </c>
      <c r="B46" s="16">
        <v>42564</v>
      </c>
      <c r="C46" s="9">
        <v>315877.65554809582</v>
      </c>
      <c r="D46" s="17">
        <v>3.7000000000000002E-3</v>
      </c>
      <c r="E46" s="17"/>
      <c r="F46" s="18">
        <v>3.1256926487551668</v>
      </c>
      <c r="G46" s="18">
        <v>1.2760000000000524</v>
      </c>
      <c r="H46" s="18">
        <f t="shared" si="6"/>
        <v>4.401692648755219</v>
      </c>
      <c r="I46" s="18"/>
      <c r="J46" s="18">
        <f t="shared" si="10"/>
        <v>3125.6926487551668</v>
      </c>
      <c r="K46" s="18">
        <f t="shared" si="11"/>
        <v>1276.0000000000525</v>
      </c>
      <c r="L46" s="9">
        <f t="shared" si="7"/>
        <v>4401.6926487552191</v>
      </c>
      <c r="N46" s="10">
        <f t="shared" si="12"/>
        <v>11.565062800394118</v>
      </c>
      <c r="O46" s="10">
        <f t="shared" si="13"/>
        <v>4.7212000000001941</v>
      </c>
      <c r="P46" s="10">
        <f t="shared" si="8"/>
        <v>16.286262800394312</v>
      </c>
      <c r="R46" s="10">
        <f t="shared" si="14"/>
        <v>3.6612475106309668E-2</v>
      </c>
      <c r="S46" s="10">
        <f t="shared" si="15"/>
        <v>1.4946293025406288E-2</v>
      </c>
      <c r="T46" s="10">
        <f t="shared" si="9"/>
        <v>5.1558768131715955E-2</v>
      </c>
      <c r="V46" s="9">
        <v>38.911741330061595</v>
      </c>
      <c r="W46" s="9">
        <v>3.1751846179387853</v>
      </c>
      <c r="X46" s="9">
        <v>57.913074051999615</v>
      </c>
      <c r="Y46" s="9">
        <v>0</v>
      </c>
    </row>
    <row r="47" spans="1:25" x14ac:dyDescent="0.25">
      <c r="A47" s="15" t="s">
        <v>23</v>
      </c>
      <c r="B47" s="16">
        <v>42532</v>
      </c>
      <c r="C47" s="9">
        <v>121803.35116577151</v>
      </c>
      <c r="D47" s="17">
        <v>9.6362463750000021E-6</v>
      </c>
      <c r="E47" s="17"/>
      <c r="F47" s="18">
        <v>4.2691090132534111</v>
      </c>
      <c r="G47" s="18">
        <v>2.018399999999958</v>
      </c>
      <c r="H47" s="18">
        <f t="shared" si="6"/>
        <v>6.2875090132533691</v>
      </c>
      <c r="I47" s="18"/>
      <c r="J47" s="18">
        <f t="shared" si="10"/>
        <v>4269.1090132534109</v>
      </c>
      <c r="K47" s="18">
        <f t="shared" si="11"/>
        <v>2018.399999999958</v>
      </c>
      <c r="L47" s="9">
        <f t="shared" si="7"/>
        <v>6287.5090132533687</v>
      </c>
      <c r="N47" s="10">
        <f t="shared" si="12"/>
        <v>4.1138186253443017E-2</v>
      </c>
      <c r="O47" s="10">
        <f t="shared" si="13"/>
        <v>1.9449799683299601E-2</v>
      </c>
      <c r="P47" s="10">
        <f t="shared" si="8"/>
        <v>6.0587985936742618E-2</v>
      </c>
      <c r="R47" s="10">
        <f t="shared" si="14"/>
        <v>3.3774264714157907E-4</v>
      </c>
      <c r="S47" s="10">
        <f t="shared" si="15"/>
        <v>1.5968197506182632E-4</v>
      </c>
      <c r="T47" s="10">
        <f t="shared" si="9"/>
        <v>4.9742462220340533E-4</v>
      </c>
      <c r="V47" s="9">
        <v>61.660025848965304</v>
      </c>
      <c r="W47" s="9">
        <v>38.339974151034681</v>
      </c>
      <c r="X47" s="9">
        <v>0</v>
      </c>
      <c r="Y47" s="9">
        <v>0</v>
      </c>
    </row>
    <row r="48" spans="1:25" x14ac:dyDescent="0.25">
      <c r="A48" s="15" t="s">
        <v>23</v>
      </c>
      <c r="B48" s="16">
        <v>42544</v>
      </c>
      <c r="C48" s="9">
        <v>121803.35116577151</v>
      </c>
      <c r="D48" s="17">
        <v>4.6637625000000007E-3</v>
      </c>
      <c r="E48" s="17"/>
      <c r="F48" s="18">
        <v>3.0905415797674696</v>
      </c>
      <c r="G48" s="18">
        <v>1.2296000000000062</v>
      </c>
      <c r="H48" s="18">
        <f t="shared" si="6"/>
        <v>4.3201415797674763</v>
      </c>
      <c r="I48" s="18"/>
      <c r="J48" s="18">
        <f t="shared" si="10"/>
        <v>3090.5415797674696</v>
      </c>
      <c r="K48" s="18">
        <f t="shared" si="11"/>
        <v>1229.6000000000063</v>
      </c>
      <c r="L48" s="9">
        <f t="shared" si="7"/>
        <v>4320.1415797674763</v>
      </c>
      <c r="N48" s="10">
        <f t="shared" si="12"/>
        <v>14.413551924410285</v>
      </c>
      <c r="O48" s="10">
        <f t="shared" si="13"/>
        <v>5.7345623700000301</v>
      </c>
      <c r="P48" s="10">
        <f t="shared" si="8"/>
        <v>20.148114294410316</v>
      </c>
      <c r="R48" s="10">
        <f t="shared" si="14"/>
        <v>0.11833460891230964</v>
      </c>
      <c r="S48" s="10">
        <f t="shared" si="15"/>
        <v>4.708049749957556E-2</v>
      </c>
      <c r="T48" s="10">
        <f t="shared" si="9"/>
        <v>0.1654151064118852</v>
      </c>
      <c r="V48" s="9">
        <v>61.660025848965304</v>
      </c>
      <c r="W48" s="9">
        <v>38.339974151034681</v>
      </c>
      <c r="X48" s="9">
        <v>0</v>
      </c>
      <c r="Y48" s="9">
        <v>0</v>
      </c>
    </row>
    <row r="49" spans="1:25" x14ac:dyDescent="0.25">
      <c r="A49" s="15" t="s">
        <v>23</v>
      </c>
      <c r="B49" s="16">
        <v>42548</v>
      </c>
      <c r="C49" s="9">
        <v>121803.35116577151</v>
      </c>
      <c r="D49" s="17">
        <v>2.2293980000000005E-3</v>
      </c>
      <c r="E49" s="17"/>
      <c r="F49" s="18">
        <v>2.6461383381599464</v>
      </c>
      <c r="G49" s="18">
        <v>1.925599999999994</v>
      </c>
      <c r="H49" s="18">
        <f t="shared" si="6"/>
        <v>4.5717383381599408</v>
      </c>
      <c r="I49" s="18"/>
      <c r="J49" s="18">
        <f t="shared" si="10"/>
        <v>2646.1383381599462</v>
      </c>
      <c r="K49" s="18">
        <f t="shared" si="11"/>
        <v>1925.599999999994</v>
      </c>
      <c r="L49" s="9">
        <f t="shared" si="7"/>
        <v>4571.7383381599402</v>
      </c>
      <c r="N49" s="10">
        <f t="shared" si="12"/>
        <v>5.8992955188171088</v>
      </c>
      <c r="O49" s="10">
        <f t="shared" si="13"/>
        <v>4.2929287887999878</v>
      </c>
      <c r="P49" s="10">
        <f t="shared" si="8"/>
        <v>10.192224307617096</v>
      </c>
      <c r="R49" s="10">
        <f t="shared" si="14"/>
        <v>4.843294919520158E-2</v>
      </c>
      <c r="S49" s="10">
        <f t="shared" si="15"/>
        <v>3.5244751049233553E-2</v>
      </c>
      <c r="T49" s="10">
        <f t="shared" si="9"/>
        <v>8.3677700244435133E-2</v>
      </c>
      <c r="V49" s="9">
        <v>61.660025848965304</v>
      </c>
      <c r="W49" s="9">
        <v>38.339974151034681</v>
      </c>
      <c r="X49" s="9">
        <v>0</v>
      </c>
      <c r="Y49" s="9">
        <v>0</v>
      </c>
    </row>
    <row r="50" spans="1:25" x14ac:dyDescent="0.25">
      <c r="A50" s="15" t="s">
        <v>23</v>
      </c>
      <c r="B50" s="16">
        <v>42556</v>
      </c>
      <c r="C50" s="9">
        <v>121803.35116577151</v>
      </c>
      <c r="D50" s="17">
        <v>2.3075015000000002E-3</v>
      </c>
      <c r="E50" s="17"/>
      <c r="F50" s="18">
        <v>3.7783861054758572</v>
      </c>
      <c r="G50" s="18">
        <v>1.275999999999988</v>
      </c>
      <c r="H50" s="18">
        <f t="shared" si="6"/>
        <v>5.054386105475845</v>
      </c>
      <c r="I50" s="18"/>
      <c r="J50" s="18">
        <f t="shared" si="10"/>
        <v>3778.3861054758572</v>
      </c>
      <c r="K50" s="18">
        <f t="shared" si="11"/>
        <v>1275.9999999999879</v>
      </c>
      <c r="L50" s="9">
        <f t="shared" si="7"/>
        <v>5054.3861054758454</v>
      </c>
      <c r="N50" s="10">
        <f t="shared" si="12"/>
        <v>8.7186316059646991</v>
      </c>
      <c r="O50" s="10">
        <f t="shared" si="13"/>
        <v>2.9443719139999724</v>
      </c>
      <c r="P50" s="10">
        <f t="shared" si="8"/>
        <v>11.663003519964672</v>
      </c>
      <c r="R50" s="10">
        <f t="shared" si="14"/>
        <v>7.1579570861715014E-2</v>
      </c>
      <c r="S50" s="10">
        <f t="shared" si="15"/>
        <v>2.4173160145591982E-2</v>
      </c>
      <c r="T50" s="10">
        <f t="shared" si="9"/>
        <v>9.5752731007306996E-2</v>
      </c>
      <c r="V50" s="9">
        <v>61.660025848965304</v>
      </c>
      <c r="W50" s="9">
        <v>38.339974151034681</v>
      </c>
      <c r="X50" s="9">
        <v>0</v>
      </c>
      <c r="Y50" s="9">
        <v>0</v>
      </c>
    </row>
    <row r="51" spans="1:25" x14ac:dyDescent="0.25">
      <c r="A51" s="15" t="s">
        <v>23</v>
      </c>
      <c r="B51" s="16">
        <v>42564</v>
      </c>
      <c r="C51" s="9">
        <v>121803.35116577151</v>
      </c>
      <c r="D51" s="17">
        <v>1.8000000000000002E-3</v>
      </c>
      <c r="E51" s="17"/>
      <c r="F51" s="18">
        <v>3.8117551008643238</v>
      </c>
      <c r="G51" s="18">
        <v>1.3455999999999935</v>
      </c>
      <c r="H51" s="18">
        <f t="shared" si="6"/>
        <v>5.1573551008643168</v>
      </c>
      <c r="I51" s="18"/>
      <c r="J51" s="18">
        <f t="shared" si="10"/>
        <v>3811.7551008643236</v>
      </c>
      <c r="K51" s="18">
        <f t="shared" si="11"/>
        <v>1345.5999999999935</v>
      </c>
      <c r="L51" s="9">
        <f t="shared" si="7"/>
        <v>5157.3551008643171</v>
      </c>
      <c r="N51" s="10">
        <f t="shared" si="12"/>
        <v>6.8611591815557835</v>
      </c>
      <c r="O51" s="10">
        <f t="shared" si="13"/>
        <v>2.4220799999999887</v>
      </c>
      <c r="P51" s="10">
        <f t="shared" si="8"/>
        <v>9.2832391815557713</v>
      </c>
      <c r="R51" s="10">
        <f t="shared" si="14"/>
        <v>5.6329806330352158E-2</v>
      </c>
      <c r="S51" s="10">
        <f t="shared" si="15"/>
        <v>1.9885167171661756E-2</v>
      </c>
      <c r="T51" s="10">
        <f t="shared" si="9"/>
        <v>7.6214973502013922E-2</v>
      </c>
      <c r="V51" s="9">
        <v>61.660025848965304</v>
      </c>
      <c r="W51" s="9">
        <v>38.339974151034681</v>
      </c>
      <c r="X51" s="9">
        <v>0</v>
      </c>
      <c r="Y51" s="9">
        <v>0</v>
      </c>
    </row>
    <row r="52" spans="1:25" x14ac:dyDescent="0.25">
      <c r="A52" s="15" t="s">
        <v>22</v>
      </c>
      <c r="B52" s="16">
        <v>42548</v>
      </c>
      <c r="C52" s="9">
        <v>263904.24215698289</v>
      </c>
      <c r="D52" s="17">
        <v>4.5040560000000002E-3</v>
      </c>
      <c r="E52" s="17"/>
      <c r="F52" s="18">
        <v>3.6678099413077772</v>
      </c>
      <c r="G52" s="18">
        <v>2.1111999999999864</v>
      </c>
      <c r="H52" s="18">
        <f t="shared" si="6"/>
        <v>5.7790099413077636</v>
      </c>
      <c r="I52" s="18"/>
      <c r="J52" s="18">
        <f t="shared" si="10"/>
        <v>3667.8099413077771</v>
      </c>
      <c r="K52" s="18">
        <f t="shared" si="11"/>
        <v>2111.1999999999866</v>
      </c>
      <c r="L52" s="9">
        <f t="shared" si="7"/>
        <v>5779.0099413077642</v>
      </c>
      <c r="N52" s="10">
        <f t="shared" si="12"/>
        <v>16.520021373006941</v>
      </c>
      <c r="O52" s="10">
        <f t="shared" si="13"/>
        <v>9.5089630271999397</v>
      </c>
      <c r="P52" s="10">
        <f t="shared" si="8"/>
        <v>26.02898440020688</v>
      </c>
      <c r="R52" s="10">
        <f t="shared" si="14"/>
        <v>6.2598544221885002E-2</v>
      </c>
      <c r="S52" s="10">
        <f t="shared" si="15"/>
        <v>3.6031868792558298E-2</v>
      </c>
      <c r="T52" s="10">
        <f t="shared" si="9"/>
        <v>9.8630413014443308E-2</v>
      </c>
      <c r="V52" s="9">
        <v>24.814250724355837</v>
      </c>
      <c r="W52" s="9">
        <v>4.3304409405413606</v>
      </c>
      <c r="X52" s="9">
        <v>70.594888415100243</v>
      </c>
      <c r="Y52" s="9">
        <v>0.26041992000256642</v>
      </c>
    </row>
    <row r="53" spans="1:25" x14ac:dyDescent="0.25">
      <c r="A53" s="15" t="s">
        <v>22</v>
      </c>
      <c r="B53" s="16">
        <v>42556</v>
      </c>
      <c r="C53" s="9">
        <v>263904.24215698289</v>
      </c>
      <c r="D53" s="17">
        <v>5.1490267499999997E-3</v>
      </c>
      <c r="E53" s="17"/>
      <c r="F53" s="18">
        <v>2.4249887775341894</v>
      </c>
      <c r="G53" s="18">
        <v>1.0903999999999958</v>
      </c>
      <c r="H53" s="18">
        <f t="shared" si="6"/>
        <v>3.5153887775341852</v>
      </c>
      <c r="I53" s="18"/>
      <c r="J53" s="18">
        <f t="shared" si="10"/>
        <v>2424.9887775341895</v>
      </c>
      <c r="K53" s="18">
        <f t="shared" si="11"/>
        <v>1090.3999999999958</v>
      </c>
      <c r="L53" s="9">
        <f t="shared" si="7"/>
        <v>3515.3887775341855</v>
      </c>
      <c r="N53" s="10">
        <f t="shared" si="12"/>
        <v>12.486332083973339</v>
      </c>
      <c r="O53" s="10">
        <f t="shared" si="13"/>
        <v>5.6144987681999776</v>
      </c>
      <c r="P53" s="10">
        <f t="shared" si="8"/>
        <v>18.100830852173317</v>
      </c>
      <c r="R53" s="10">
        <f t="shared" si="14"/>
        <v>4.731387408522926E-2</v>
      </c>
      <c r="S53" s="10">
        <f t="shared" si="15"/>
        <v>2.127475754959712E-2</v>
      </c>
      <c r="T53" s="10">
        <f t="shared" si="9"/>
        <v>6.8588631634826383E-2</v>
      </c>
      <c r="V53" s="9">
        <v>24.814250724355837</v>
      </c>
      <c r="W53" s="9">
        <v>4.3304409405413606</v>
      </c>
      <c r="X53" s="9">
        <v>70.594888415100243</v>
      </c>
      <c r="Y53" s="9">
        <v>0.26041992000256642</v>
      </c>
    </row>
    <row r="54" spans="1:25" x14ac:dyDescent="0.25">
      <c r="A54" s="15" t="s">
        <v>22</v>
      </c>
      <c r="B54" s="16">
        <v>42564</v>
      </c>
      <c r="C54" s="9">
        <v>263904.24215698289</v>
      </c>
      <c r="D54" s="17">
        <v>4.2318597500000006E-3</v>
      </c>
      <c r="E54" s="17"/>
      <c r="F54" s="18">
        <v>3.7149657443767214</v>
      </c>
      <c r="G54" s="18">
        <v>1.1831999999999598</v>
      </c>
      <c r="H54" s="18">
        <f t="shared" si="6"/>
        <v>4.8981657443766817</v>
      </c>
      <c r="I54" s="18"/>
      <c r="J54" s="18">
        <f t="shared" si="10"/>
        <v>3714.9657443767214</v>
      </c>
      <c r="K54" s="18">
        <f t="shared" si="11"/>
        <v>1183.1999999999598</v>
      </c>
      <c r="L54" s="9">
        <f t="shared" si="7"/>
        <v>4898.1657443766817</v>
      </c>
      <c r="N54" s="10">
        <f t="shared" si="12"/>
        <v>15.721214006256638</v>
      </c>
      <c r="O54" s="10">
        <f t="shared" si="13"/>
        <v>5.0071364561998308</v>
      </c>
      <c r="P54" s="10">
        <f t="shared" si="8"/>
        <v>20.728350462456469</v>
      </c>
      <c r="R54" s="10">
        <f t="shared" si="14"/>
        <v>5.9571660833344649E-2</v>
      </c>
      <c r="S54" s="10">
        <f t="shared" si="15"/>
        <v>1.8973307951682512E-2</v>
      </c>
      <c r="T54" s="10">
        <f t="shared" si="9"/>
        <v>7.8544968785027161E-2</v>
      </c>
      <c r="V54" s="9">
        <v>24.814250724355837</v>
      </c>
      <c r="W54" s="9">
        <v>4.3304409405413606</v>
      </c>
      <c r="X54" s="9">
        <v>70.594888415100243</v>
      </c>
      <c r="Y54" s="9">
        <v>0.26041992000256642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1"/>
  <sheetViews>
    <sheetView workbookViewId="0">
      <selection activeCell="E14" sqref="E14"/>
    </sheetView>
  </sheetViews>
  <sheetFormatPr defaultRowHeight="15" x14ac:dyDescent="0.25"/>
  <cols>
    <col min="1" max="1" width="4.85546875" bestFit="1" customWidth="1"/>
    <col min="2" max="2" width="9.42578125" bestFit="1" customWidth="1"/>
    <col min="3" max="3" width="16.5703125" style="6" bestFit="1" customWidth="1"/>
    <col min="4" max="4" width="8.42578125" style="6" customWidth="1"/>
    <col min="5" max="5" width="12" bestFit="1" customWidth="1"/>
    <col min="6" max="6" width="11.85546875" bestFit="1" customWidth="1"/>
    <col min="7" max="7" width="11.85546875" customWidth="1"/>
    <col min="8" max="8" width="8.42578125" customWidth="1"/>
    <col min="9" max="9" width="13.140625" bestFit="1" customWidth="1"/>
    <col min="10" max="10" width="12.85546875" bestFit="1" customWidth="1"/>
    <col min="11" max="11" width="12.7109375" bestFit="1" customWidth="1"/>
    <col min="12" max="12" width="7.85546875" customWidth="1"/>
    <col min="13" max="13" width="12" bestFit="1" customWidth="1"/>
    <col min="14" max="14" width="11.85546875" bestFit="1" customWidth="1"/>
    <col min="15" max="15" width="11.7109375" bestFit="1" customWidth="1"/>
    <col min="16" max="16" width="9.85546875" customWidth="1"/>
    <col min="17" max="17" width="15.140625" style="13" bestFit="1" customWidth="1"/>
    <col min="18" max="18" width="15" style="13" bestFit="1" customWidth="1"/>
    <col min="19" max="19" width="14.85546875" style="13" bestFit="1" customWidth="1"/>
    <col min="20" max="20" width="9.42578125" style="13" customWidth="1"/>
    <col min="21" max="21" width="13.85546875" style="13" bestFit="1" customWidth="1"/>
    <col min="22" max="22" width="10.5703125" style="13" bestFit="1" customWidth="1"/>
    <col min="23" max="23" width="14.140625" style="13" bestFit="1" customWidth="1"/>
    <col min="24" max="24" width="12.28515625" style="13" bestFit="1" customWidth="1"/>
    <col min="25" max="26" width="9.140625" style="13"/>
  </cols>
  <sheetData>
    <row r="1" spans="1:26" s="23" customFormat="1" x14ac:dyDescent="0.25">
      <c r="A1" s="22" t="s">
        <v>10</v>
      </c>
      <c r="B1" s="23" t="s">
        <v>12</v>
      </c>
      <c r="C1" s="27" t="s">
        <v>33</v>
      </c>
      <c r="D1" s="27"/>
      <c r="E1" s="23" t="s">
        <v>16</v>
      </c>
      <c r="F1" s="23" t="s">
        <v>15</v>
      </c>
      <c r="G1" s="23" t="s">
        <v>32</v>
      </c>
      <c r="I1" s="26" t="s">
        <v>34</v>
      </c>
      <c r="J1" s="26" t="s">
        <v>35</v>
      </c>
      <c r="K1" s="26" t="s">
        <v>36</v>
      </c>
      <c r="L1" s="26"/>
      <c r="M1" s="23" t="s">
        <v>14</v>
      </c>
      <c r="N1" s="23" t="s">
        <v>13</v>
      </c>
      <c r="O1" s="23" t="s">
        <v>17</v>
      </c>
      <c r="Q1" s="24" t="s">
        <v>37</v>
      </c>
      <c r="R1" s="24" t="s">
        <v>38</v>
      </c>
      <c r="S1" s="24" t="s">
        <v>39</v>
      </c>
      <c r="T1" s="24"/>
      <c r="U1" s="26" t="s">
        <v>28</v>
      </c>
      <c r="V1" s="26" t="s">
        <v>29</v>
      </c>
      <c r="W1" s="26" t="s">
        <v>30</v>
      </c>
      <c r="X1" s="26" t="s">
        <v>31</v>
      </c>
      <c r="Y1" s="26"/>
      <c r="Z1" s="26"/>
    </row>
    <row r="2" spans="1:26" x14ac:dyDescent="0.25">
      <c r="A2" t="s">
        <v>18</v>
      </c>
      <c r="B2" s="5">
        <f>AVERAGE(East!C2:C7)</f>
        <v>2001411.9222106903</v>
      </c>
      <c r="C2" s="6">
        <f>AVERAGE(East!D2:D7)</f>
        <v>0.18378885429166672</v>
      </c>
      <c r="E2" s="5">
        <f>AVERAGE(East!F2:F7)</f>
        <v>3.2754531290052804</v>
      </c>
      <c r="F2" s="5">
        <f>AVERAGE(East!G2:G7)</f>
        <v>1.2180000000000053</v>
      </c>
      <c r="G2" s="5">
        <f>AVERAGE(East!H2:H7)</f>
        <v>4.4934531290052862</v>
      </c>
      <c r="H2" s="5"/>
      <c r="I2" s="5">
        <f>AVERAGE(East!J2:J7)</f>
        <v>3275.4531290052814</v>
      </c>
      <c r="J2" s="5">
        <f>AVERAGE(East!K2:K7)</f>
        <v>1218.0000000000052</v>
      </c>
      <c r="K2" s="5">
        <f>AVERAGE(East!L2:L7)</f>
        <v>4493.4531290052864</v>
      </c>
      <c r="L2" s="5"/>
      <c r="M2" s="5">
        <f>AVERAGE(East!N2:N7)</f>
        <v>621.47950482554688</v>
      </c>
      <c r="N2" s="5">
        <f>AVERAGE(East!O2:O7)</f>
        <v>222.03984599730097</v>
      </c>
      <c r="O2" s="5">
        <f>AVERAGE(East!P2:P7)</f>
        <v>843.51935082284797</v>
      </c>
      <c r="P2" s="5"/>
      <c r="Q2" s="5">
        <f>AVERAGE(East!R2:R7)</f>
        <v>0.31052053699124665</v>
      </c>
      <c r="R2" s="5">
        <f>AVERAGE(East!S2:S7)</f>
        <v>0.11094160254229095</v>
      </c>
      <c r="S2" s="5">
        <f>AVERAGE(East!T2:T7)</f>
        <v>0.42146213953353762</v>
      </c>
      <c r="T2" s="9"/>
      <c r="U2" s="9">
        <v>30.292272487639803</v>
      </c>
      <c r="V2" s="9">
        <v>10.088884306648135</v>
      </c>
      <c r="W2" s="9">
        <v>57.992037237824867</v>
      </c>
      <c r="X2" s="9">
        <v>1.6268059678871909</v>
      </c>
    </row>
    <row r="3" spans="1:26" x14ac:dyDescent="0.25">
      <c r="A3" t="s">
        <v>19</v>
      </c>
      <c r="B3" s="5">
        <f>AVERAGE(East!C8:C13)</f>
        <v>308373.81942749064</v>
      </c>
      <c r="C3" s="6">
        <f>AVERAGE(East!D8:D13)</f>
        <v>8.979006508835324E-3</v>
      </c>
      <c r="E3" s="5">
        <f>AVERAGE(East!F8:F13)</f>
        <v>3.9052437138200964</v>
      </c>
      <c r="F3" s="5">
        <f>AVERAGE(East!G8:G13)</f>
        <v>1.1986666666666634</v>
      </c>
      <c r="G3" s="5">
        <f>AVERAGE(East!H8:H13)</f>
        <v>5.1039103804867594</v>
      </c>
      <c r="H3" s="5"/>
      <c r="I3" s="5">
        <f>AVERAGE(East!J8:J13)</f>
        <v>3905.2437138200967</v>
      </c>
      <c r="J3" s="5">
        <f>AVERAGE(East!K8:K13)</f>
        <v>1198.6666666666633</v>
      </c>
      <c r="K3" s="5">
        <f>AVERAGE(East!L8:L13)</f>
        <v>5103.91038048676</v>
      </c>
      <c r="L3" s="5"/>
      <c r="M3" s="5">
        <f>AVERAGE(East!N8:N13)</f>
        <v>34.387400292864676</v>
      </c>
      <c r="N3" s="5">
        <f>AVERAGE(East!O8:O13)</f>
        <v>11.383986550512169</v>
      </c>
      <c r="O3" s="5">
        <f>AVERAGE(East!P8:P13)</f>
        <v>45.771386843376852</v>
      </c>
      <c r="P3" s="5"/>
      <c r="Q3" s="5">
        <f>AVERAGE(East!R8:R13)</f>
        <v>0.11151206142177172</v>
      </c>
      <c r="R3" s="5">
        <f>AVERAGE(East!S8:S13)</f>
        <v>3.6916190134580938E-2</v>
      </c>
      <c r="S3" s="5">
        <f>AVERAGE(East!T8:T13)</f>
        <v>0.14842825155635267</v>
      </c>
      <c r="T3" s="9"/>
      <c r="U3" s="9">
        <v>28.180530855321077</v>
      </c>
      <c r="V3" s="9">
        <v>6.5253342888389243</v>
      </c>
      <c r="W3" s="9">
        <v>60.414630697471161</v>
      </c>
      <c r="X3" s="9">
        <v>4.8795041583688334</v>
      </c>
    </row>
    <row r="4" spans="1:26" x14ac:dyDescent="0.25">
      <c r="A4" t="s">
        <v>20</v>
      </c>
      <c r="B4" s="5">
        <f>AVERAGE(East!C14:C19)</f>
        <v>339921.41030883766</v>
      </c>
      <c r="C4" s="6">
        <f>AVERAGE(East!D14:D19)</f>
        <v>1.3564324041666668E-2</v>
      </c>
      <c r="E4" s="5">
        <f>AVERAGE(East!F14:F19)</f>
        <v>3.5035060389469641</v>
      </c>
      <c r="F4" s="5">
        <f>AVERAGE(East!G14:G19)</f>
        <v>1.3726666666666762</v>
      </c>
      <c r="G4" s="5">
        <f>AVERAGE(East!H14:H19)</f>
        <v>4.8761727056136399</v>
      </c>
      <c r="H4" s="5"/>
      <c r="I4" s="5">
        <f>AVERAGE(East!J14:J19)</f>
        <v>3503.5060389469636</v>
      </c>
      <c r="J4" s="5">
        <f>AVERAGE(East!K14:K19)</f>
        <v>1372.6666666666763</v>
      </c>
      <c r="K4" s="5">
        <f>AVERAGE(East!L14:L19)</f>
        <v>4876.1727056136406</v>
      </c>
      <c r="L4" s="5"/>
      <c r="M4" s="5">
        <f>AVERAGE(East!N14:N19)</f>
        <v>46.690133742863765</v>
      </c>
      <c r="N4" s="5">
        <f>AVERAGE(East!O14:O19)</f>
        <v>20.364186667633337</v>
      </c>
      <c r="O4" s="5">
        <f>AVERAGE(East!P14:P19)</f>
        <v>67.054320410497112</v>
      </c>
      <c r="P4" s="5"/>
      <c r="Q4" s="5">
        <f>AVERAGE(East!R14:R19)</f>
        <v>0.13735567200795959</v>
      </c>
      <c r="R4" s="5">
        <f>AVERAGE(East!S14:S19)</f>
        <v>5.990851429196923E-2</v>
      </c>
      <c r="S4" s="5">
        <f>AVERAGE(East!T14:T19)</f>
        <v>0.19726418629992881</v>
      </c>
      <c r="T4" s="9"/>
      <c r="U4" s="9">
        <v>40.000436886514322</v>
      </c>
      <c r="V4" s="9">
        <v>6.1828696569894408</v>
      </c>
      <c r="W4" s="9">
        <v>53.816693456496246</v>
      </c>
      <c r="X4" s="9">
        <v>0</v>
      </c>
    </row>
    <row r="5" spans="1:26" x14ac:dyDescent="0.25">
      <c r="A5" t="s">
        <v>21</v>
      </c>
      <c r="B5" s="5">
        <f>AVERAGE(East!C20:C25)</f>
        <v>1020218.5203247076</v>
      </c>
      <c r="C5" s="6">
        <f>AVERAGE(East!D20:D25)</f>
        <v>0.15079171545766579</v>
      </c>
      <c r="E5" s="5">
        <f>AVERAGE(East!F20:F25)</f>
        <v>2.7805167304760801</v>
      </c>
      <c r="F5" s="5">
        <f>AVERAGE(East!G20:G25)</f>
        <v>1.3842666666666774</v>
      </c>
      <c r="G5" s="5">
        <f>AVERAGE(East!H20:H25)</f>
        <v>4.1647833971427577</v>
      </c>
      <c r="H5" s="5"/>
      <c r="I5" s="5">
        <f>AVERAGE(East!J20:J25)</f>
        <v>2780.5167304760803</v>
      </c>
      <c r="J5" s="5">
        <f>AVERAGE(East!K20:K25)</f>
        <v>1384.2666666666771</v>
      </c>
      <c r="K5" s="5">
        <f>AVERAGE(East!L20:L25)</f>
        <v>4164.7833971427572</v>
      </c>
      <c r="L5" s="5"/>
      <c r="M5" s="5">
        <f>AVERAGE(East!N20:N25)</f>
        <v>400.24851764479172</v>
      </c>
      <c r="N5" s="5">
        <f>AVERAGE(East!O20:O25)</f>
        <v>220.72631438578028</v>
      </c>
      <c r="O5" s="5">
        <f>AVERAGE(East!P20:P25)</f>
        <v>620.97483203057197</v>
      </c>
      <c r="P5" s="5"/>
      <c r="Q5" s="5">
        <f>AVERAGE(East!R20:R25)</f>
        <v>0.39231645933795006</v>
      </c>
      <c r="R5" s="5">
        <f>AVERAGE(East!S20:S25)</f>
        <v>0.21635199713442685</v>
      </c>
      <c r="S5" s="5">
        <f>AVERAGE(East!T20:T25)</f>
        <v>0.60866845647237688</v>
      </c>
      <c r="T5" s="9"/>
      <c r="U5" s="9">
        <v>20.184143544064419</v>
      </c>
      <c r="V5" s="9">
        <v>1.1100327148319684</v>
      </c>
      <c r="W5" s="9">
        <v>77.566425542693139</v>
      </c>
      <c r="X5" s="9">
        <v>1.1393981984104726</v>
      </c>
    </row>
    <row r="6" spans="1:26" x14ac:dyDescent="0.25">
      <c r="A6" t="s">
        <v>27</v>
      </c>
      <c r="B6" s="5">
        <f>AVERAGE(East!C26:C31)</f>
        <v>72217.837677001939</v>
      </c>
      <c r="C6" s="6">
        <f>AVERAGE(East!D26:D31)</f>
        <v>6.2073011666666676E-3</v>
      </c>
      <c r="E6" s="5">
        <f>AVERAGE(East!F26:F31)</f>
        <v>3.9140209586297643</v>
      </c>
      <c r="F6" s="5">
        <f>AVERAGE(East!G26:G31)</f>
        <v>1.3455999999999826</v>
      </c>
      <c r="G6" s="5">
        <f>AVERAGE(East!H26:H31)</f>
        <v>5.2596209586297471</v>
      </c>
      <c r="H6" s="5"/>
      <c r="I6" s="5">
        <f>AVERAGE(East!J26:J31)</f>
        <v>3914.0209586297642</v>
      </c>
      <c r="J6" s="5">
        <f>AVERAGE(East!K26:K31)</f>
        <v>1345.5999999999826</v>
      </c>
      <c r="K6" s="5">
        <f>AVERAGE(East!L26:L31)</f>
        <v>5259.6209586297473</v>
      </c>
      <c r="L6" s="5"/>
      <c r="M6" s="5">
        <f>AVERAGE(East!N26:N31)</f>
        <v>24.7288105370144</v>
      </c>
      <c r="N6" s="5">
        <f>AVERAGE(East!O26:O31)</f>
        <v>8.089507544966553</v>
      </c>
      <c r="O6" s="5">
        <f>AVERAGE(East!P26:P31)</f>
        <v>32.818318081980955</v>
      </c>
      <c r="P6" s="5"/>
      <c r="Q6" s="5">
        <f>AVERAGE(East!R26:R31)</f>
        <v>0.34241970311566655</v>
      </c>
      <c r="R6" s="5">
        <f>AVERAGE(East!S26:S31)</f>
        <v>0.11201536635792529</v>
      </c>
      <c r="S6" s="5">
        <f>AVERAGE(East!T26:T31)</f>
        <v>0.45443506947359186</v>
      </c>
      <c r="T6" s="9"/>
      <c r="U6" s="9">
        <v>79.753392414871399</v>
      </c>
      <c r="V6" s="9">
        <v>0.89513424249774309</v>
      </c>
      <c r="W6" s="9">
        <v>7.5469584647488057</v>
      </c>
      <c r="X6" s="9">
        <v>11.804514877882061</v>
      </c>
    </row>
    <row r="7" spans="1:26" x14ac:dyDescent="0.25">
      <c r="A7" t="s">
        <v>26</v>
      </c>
      <c r="B7" s="5">
        <f>AVERAGE(East!C32:C36)</f>
        <v>56933.395996093706</v>
      </c>
      <c r="C7" s="6">
        <f>AVERAGE(East!D32:D36)</f>
        <v>7.3254081500000014E-3</v>
      </c>
      <c r="E7" s="5">
        <f>AVERAGE(East!F32:F36)</f>
        <v>3.2632607813049894</v>
      </c>
      <c r="F7" s="5">
        <f>AVERAGE(East!G32:G36)</f>
        <v>1.3734399999999956</v>
      </c>
      <c r="G7" s="5">
        <f>AVERAGE(East!H32:H36)</f>
        <v>4.6367007813049854</v>
      </c>
      <c r="H7" s="5"/>
      <c r="I7" s="5">
        <f>AVERAGE(East!J32:J36)</f>
        <v>3263.260781304989</v>
      </c>
      <c r="J7" s="5">
        <f>AVERAGE(East!K32:K36)</f>
        <v>1373.4399999999955</v>
      </c>
      <c r="K7" s="5">
        <f>AVERAGE(East!L32:L36)</f>
        <v>4636.700781304985</v>
      </c>
      <c r="L7" s="5"/>
      <c r="M7" s="5">
        <f>AVERAGE(East!N32:N36)</f>
        <v>24.218081379958811</v>
      </c>
      <c r="N7" s="5">
        <f>AVERAGE(East!O32:O36)</f>
        <v>9.9909117837599517</v>
      </c>
      <c r="O7" s="5">
        <f>AVERAGE(East!P32:P36)</f>
        <v>34.208993163718766</v>
      </c>
      <c r="P7" s="5"/>
      <c r="Q7" s="5">
        <f>AVERAGE(East!R32:R36)</f>
        <v>0.42537566846742197</v>
      </c>
      <c r="R7" s="5">
        <f>AVERAGE(East!S32:S36)</f>
        <v>0.17548420586829991</v>
      </c>
      <c r="S7" s="5">
        <f>AVERAGE(East!T32:T36)</f>
        <v>0.60085987433572197</v>
      </c>
      <c r="T7" s="9"/>
      <c r="U7" s="9">
        <v>80.264066472529322</v>
      </c>
      <c r="V7" s="9">
        <v>0.2688415748785401</v>
      </c>
      <c r="W7" s="9">
        <v>9.5730284268997767</v>
      </c>
      <c r="X7" s="9">
        <v>9.8940635256923564</v>
      </c>
    </row>
    <row r="8" spans="1:26" x14ac:dyDescent="0.25">
      <c r="A8" t="s">
        <v>25</v>
      </c>
      <c r="B8" s="5">
        <f>AVERAGE(East!C37:C42)</f>
        <v>901933.51449584949</v>
      </c>
      <c r="C8" s="6">
        <f>AVERAGE(East!D37:D42)</f>
        <v>0.15388503862018571</v>
      </c>
      <c r="E8" s="5">
        <f>AVERAGE(East!F37:F42)</f>
        <v>3.5084367208695704</v>
      </c>
      <c r="F8" s="5">
        <f>AVERAGE(East!G37:G42)</f>
        <v>1.4848000000000037</v>
      </c>
      <c r="G8" s="5">
        <f>AVERAGE(East!H37:H42)</f>
        <v>4.9932367208695743</v>
      </c>
      <c r="H8" s="5"/>
      <c r="I8" s="5">
        <f>AVERAGE(East!J37:J42)</f>
        <v>3508.4367208695708</v>
      </c>
      <c r="J8" s="5">
        <f>AVERAGE(East!K37:K42)</f>
        <v>1484.8000000000038</v>
      </c>
      <c r="K8" s="5">
        <f>AVERAGE(East!L37:L42)</f>
        <v>4993.236720869575</v>
      </c>
      <c r="L8" s="5"/>
      <c r="M8" s="5">
        <f>AVERAGE(East!N37:N42)</f>
        <v>543.83085197763091</v>
      </c>
      <c r="N8" s="5">
        <f>AVERAGE(East!O37:O42)</f>
        <v>228.33370541440786</v>
      </c>
      <c r="O8" s="5">
        <f>AVERAGE(East!P37:P42)</f>
        <v>772.16455739203877</v>
      </c>
      <c r="P8" s="5"/>
      <c r="Q8" s="5">
        <f>AVERAGE(East!R37:R42)</f>
        <v>0.60296113098936577</v>
      </c>
      <c r="R8" s="5">
        <f>AVERAGE(East!S37:S42)</f>
        <v>0.25316024046632618</v>
      </c>
      <c r="S8" s="5">
        <f>AVERAGE(East!T37:T42)</f>
        <v>0.85612137145569189</v>
      </c>
      <c r="T8" s="9"/>
      <c r="U8" s="9">
        <v>12.770811477680494</v>
      </c>
      <c r="V8" s="9">
        <v>9.452002484450811E-2</v>
      </c>
      <c r="W8" s="9">
        <v>87.134668497475005</v>
      </c>
      <c r="X8" s="9">
        <v>0</v>
      </c>
    </row>
    <row r="9" spans="1:26" x14ac:dyDescent="0.25">
      <c r="A9" t="s">
        <v>24</v>
      </c>
      <c r="B9" s="5">
        <f>AVERAGE(East!C43:C46)</f>
        <v>315877.65554809582</v>
      </c>
      <c r="C9" s="6">
        <f>AVERAGE(East!D43:D46)</f>
        <v>5.8899346380912789E-3</v>
      </c>
      <c r="E9" s="5">
        <f>AVERAGE(East!F43:F46)</f>
        <v>3.8760559197020337</v>
      </c>
      <c r="F9" s="5">
        <f>AVERAGE(East!G43:G46)</f>
        <v>1.3514000000000153</v>
      </c>
      <c r="G9" s="5">
        <f>AVERAGE(East!H43:H46)</f>
        <v>5.2274559197020496</v>
      </c>
      <c r="H9" s="5"/>
      <c r="I9" s="5">
        <f>AVERAGE(East!J43:J46)</f>
        <v>3876.0559197020334</v>
      </c>
      <c r="J9" s="5">
        <f>AVERAGE(East!K43:K46)</f>
        <v>1351.4000000000153</v>
      </c>
      <c r="K9" s="5">
        <f>AVERAGE(East!L43:L46)</f>
        <v>5227.455919702049</v>
      </c>
      <c r="L9" s="5"/>
      <c r="M9" s="5">
        <f>AVERAGE(East!N43:N46)</f>
        <v>24.061301075152187</v>
      </c>
      <c r="N9" s="5">
        <f>AVERAGE(East!O43:O46)</f>
        <v>7.8755647385024812</v>
      </c>
      <c r="O9" s="5">
        <f>AVERAGE(East!P43:P46)</f>
        <v>31.936865813654666</v>
      </c>
      <c r="P9" s="5"/>
      <c r="Q9" s="5">
        <f>AVERAGE(East!R43:R46)</f>
        <v>7.6172849369171639E-2</v>
      </c>
      <c r="R9" s="5">
        <f>AVERAGE(East!S43:S46)</f>
        <v>2.4932326171780581E-2</v>
      </c>
      <c r="S9" s="5">
        <f>AVERAGE(East!T43:T46)</f>
        <v>0.10110517554095221</v>
      </c>
      <c r="T9" s="9"/>
      <c r="U9" s="9">
        <v>38.911741330061595</v>
      </c>
      <c r="V9" s="9">
        <v>3.1751846179387853</v>
      </c>
      <c r="W9" s="9">
        <v>57.913074051999615</v>
      </c>
      <c r="X9" s="9">
        <v>0</v>
      </c>
    </row>
    <row r="10" spans="1:26" x14ac:dyDescent="0.25">
      <c r="A10" t="s">
        <v>23</v>
      </c>
      <c r="B10" s="5">
        <f>AVERAGE(East!C47:C51)</f>
        <v>121803.35116577151</v>
      </c>
      <c r="C10" s="6">
        <f>AVERAGE(East!D47:D51)</f>
        <v>2.2020596492750002E-3</v>
      </c>
      <c r="E10" s="5">
        <f>AVERAGE(East!F47:F51)</f>
        <v>3.519186027504202</v>
      </c>
      <c r="F10" s="5">
        <f>AVERAGE(East!G47:G51)</f>
        <v>1.5590399999999878</v>
      </c>
      <c r="G10" s="5">
        <f>AVERAGE(East!H47:H51)</f>
        <v>5.0782260275041891</v>
      </c>
      <c r="H10" s="5"/>
      <c r="I10" s="5">
        <f>AVERAGE(East!J47:J51)</f>
        <v>3519.1860275042018</v>
      </c>
      <c r="J10" s="5">
        <f>AVERAGE(East!K47:K51)</f>
        <v>1559.0399999999881</v>
      </c>
      <c r="K10" s="5">
        <f>AVERAGE(East!L47:L51)</f>
        <v>5078.226027504189</v>
      </c>
      <c r="L10" s="5"/>
      <c r="M10" s="5">
        <f>AVERAGE(East!N47:N51)</f>
        <v>7.1867552834002639</v>
      </c>
      <c r="N10" s="5">
        <f>AVERAGE(East!O47:O51)</f>
        <v>3.0826785744966561</v>
      </c>
      <c r="O10" s="5">
        <f>AVERAGE(East!P47:P51)</f>
        <v>10.269433857896919</v>
      </c>
      <c r="P10" s="5"/>
      <c r="Q10" s="5">
        <f>AVERAGE(East!R47:R51)</f>
        <v>5.9002935589343997E-2</v>
      </c>
      <c r="R10" s="5">
        <f>AVERAGE(East!S47:S51)</f>
        <v>2.5308651568224934E-2</v>
      </c>
      <c r="S10" s="5">
        <f>AVERAGE(East!T47:T51)</f>
        <v>8.4311587157568924E-2</v>
      </c>
      <c r="T10" s="9"/>
      <c r="U10" s="9">
        <v>61.660025848965304</v>
      </c>
      <c r="V10" s="9">
        <v>38.339974151034681</v>
      </c>
      <c r="W10" s="9">
        <v>0</v>
      </c>
      <c r="X10" s="9">
        <v>0</v>
      </c>
    </row>
    <row r="11" spans="1:26" x14ac:dyDescent="0.25">
      <c r="A11" t="s">
        <v>22</v>
      </c>
      <c r="B11" s="5">
        <f>AVERAGE(East!C52:C64)</f>
        <v>263904.24215698289</v>
      </c>
      <c r="C11" s="6">
        <f>AVERAGE(East!D52:D64)</f>
        <v>4.6283141666666671E-3</v>
      </c>
      <c r="E11" s="5">
        <f>AVERAGE(East!F52:F64)</f>
        <v>3.2692548210728964</v>
      </c>
      <c r="F11" s="5">
        <f>AVERAGE(East!G52:G64)</f>
        <v>1.4615999999999805</v>
      </c>
      <c r="G11" s="5">
        <f>AVERAGE(East!H52:H64)</f>
        <v>4.7308548210728771</v>
      </c>
      <c r="H11" s="5"/>
      <c r="I11" s="5">
        <f>AVERAGE(East!J52:J64)</f>
        <v>3269.254821072896</v>
      </c>
      <c r="J11" s="5">
        <f>AVERAGE(East!K52:K64)</f>
        <v>1461.5999999999806</v>
      </c>
      <c r="K11" s="5">
        <f>AVERAGE(East!L52:L64)</f>
        <v>4730.8548210728768</v>
      </c>
      <c r="L11" s="5"/>
      <c r="M11" s="5">
        <f>AVERAGE(East!N52:N64)</f>
        <v>14.909189154412305</v>
      </c>
      <c r="N11" s="5">
        <f>AVERAGE(East!O52:O64)</f>
        <v>6.7101994171999166</v>
      </c>
      <c r="O11" s="5">
        <f>AVERAGE(East!P52:P64)</f>
        <v>21.619388571612223</v>
      </c>
      <c r="P11" s="5"/>
      <c r="Q11" s="5">
        <f>AVERAGE(East!R52:R64)</f>
        <v>5.6494693046819637E-2</v>
      </c>
      <c r="R11" s="5">
        <f>AVERAGE(East!S52:S64)</f>
        <v>2.5426644764612639E-2</v>
      </c>
      <c r="S11" s="5">
        <f>AVERAGE(East!T52:T64)</f>
        <v>8.1921337811432279E-2</v>
      </c>
      <c r="T11" s="9"/>
      <c r="U11" s="9">
        <v>24.814250724355837</v>
      </c>
      <c r="V11" s="9">
        <v>4.3304409405413606</v>
      </c>
      <c r="W11" s="9">
        <v>70.594888415100243</v>
      </c>
      <c r="X11" s="9">
        <v>0.26041992000256642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West</vt:lpstr>
      <vt:lpstr>West avg</vt:lpstr>
      <vt:lpstr>East</vt:lpstr>
      <vt:lpstr>East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Lehnhart-Barnett</dc:creator>
  <cp:lastModifiedBy>Leigh Bunton</cp:lastModifiedBy>
  <dcterms:created xsi:type="dcterms:W3CDTF">2019-04-24T19:12:54Z</dcterms:created>
  <dcterms:modified xsi:type="dcterms:W3CDTF">2019-09-06T10:38:54Z</dcterms:modified>
</cp:coreProperties>
</file>